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0376" windowHeight="1281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E323" i="9" s="1"/>
  <c r="B323" i="9" s="1"/>
  <c r="G323" i="9"/>
  <c r="F323" i="9"/>
  <c r="H322" i="9"/>
  <c r="E322" i="9" s="1"/>
  <c r="B322" i="9" s="1"/>
  <c r="G322" i="9"/>
  <c r="F322" i="9"/>
  <c r="H321" i="9"/>
  <c r="G321" i="9"/>
  <c r="E321" i="9" s="1"/>
  <c r="B321" i="9" s="1"/>
  <c r="F321" i="9"/>
  <c r="H320" i="9"/>
  <c r="G320" i="9"/>
  <c r="E320" i="9" s="1"/>
  <c r="B320" i="9" s="1"/>
  <c r="F320" i="9"/>
  <c r="H319" i="9"/>
  <c r="G319" i="9"/>
  <c r="F319" i="9"/>
  <c r="H318" i="9"/>
  <c r="G318" i="9"/>
  <c r="F318" i="9"/>
  <c r="E318" i="9"/>
  <c r="B318" i="9"/>
  <c r="H317" i="9"/>
  <c r="G317" i="9"/>
  <c r="F317" i="9"/>
  <c r="E317" i="9"/>
  <c r="B317" i="9" s="1"/>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E305" i="9" s="1"/>
  <c r="B305" i="9" s="1"/>
  <c r="F305" i="9"/>
  <c r="H304" i="9"/>
  <c r="E304" i="9" s="1"/>
  <c r="B304" i="9" s="1"/>
  <c r="G304" i="9"/>
  <c r="F304" i="9"/>
  <c r="H303" i="9"/>
  <c r="E303" i="9" s="1"/>
  <c r="B303" i="9" s="1"/>
  <c r="G303" i="9"/>
  <c r="F303" i="9"/>
  <c r="F302" i="9"/>
  <c r="F298" i="9" s="1"/>
  <c r="F301" i="9"/>
  <c r="F300" i="9"/>
  <c r="F299" i="9"/>
  <c r="F297" i="9"/>
  <c r="L296" i="9"/>
  <c r="F296" i="9" s="1"/>
  <c r="H296" i="9"/>
  <c r="F295" i="9"/>
  <c r="I294" i="9"/>
  <c r="H294" i="9"/>
  <c r="F294" i="9"/>
  <c r="E293" i="9"/>
  <c r="M292" i="9"/>
  <c r="L292" i="9"/>
  <c r="F292" i="9" s="1"/>
  <c r="E292" i="9"/>
  <c r="B292" i="9" s="1"/>
  <c r="M291" i="9"/>
  <c r="L291" i="9"/>
  <c r="F291" i="9" s="1"/>
  <c r="E291" i="9"/>
  <c r="B291" i="9" s="1"/>
  <c r="M290" i="9"/>
  <c r="L290" i="9"/>
  <c r="F290" i="9" s="1"/>
  <c r="E290" i="9"/>
  <c r="M289" i="9"/>
  <c r="F289" i="9" s="1"/>
  <c r="L289" i="9"/>
  <c r="E289" i="9"/>
  <c r="M288" i="9"/>
  <c r="L288" i="9"/>
  <c r="F288" i="9"/>
  <c r="E288" i="9"/>
  <c r="B288" i="9" s="1"/>
  <c r="M287" i="9"/>
  <c r="L287" i="9"/>
  <c r="F287" i="9"/>
  <c r="B287" i="9" s="1"/>
  <c r="E287" i="9"/>
  <c r="M286" i="9"/>
  <c r="L286" i="9"/>
  <c r="F286" i="9" s="1"/>
  <c r="B286" i="9" s="1"/>
  <c r="E286" i="9"/>
  <c r="M285" i="9"/>
  <c r="L285" i="9"/>
  <c r="F285" i="9"/>
  <c r="E285" i="9"/>
  <c r="B285" i="9"/>
  <c r="M284" i="9"/>
  <c r="L284" i="9"/>
  <c r="F284" i="9" s="1"/>
  <c r="E284" i="9"/>
  <c r="M283" i="9"/>
  <c r="L283" i="9"/>
  <c r="F283" i="9" s="1"/>
  <c r="B283" i="9" s="1"/>
  <c r="E283" i="9"/>
  <c r="M282" i="9"/>
  <c r="L282" i="9"/>
  <c r="F282" i="9" s="1"/>
  <c r="E282" i="9"/>
  <c r="B282" i="9" s="1"/>
  <c r="M281" i="9"/>
  <c r="L281" i="9"/>
  <c r="F281" i="9" s="1"/>
  <c r="E281" i="9"/>
  <c r="M280" i="9"/>
  <c r="L280" i="9"/>
  <c r="F280" i="9" s="1"/>
  <c r="E280" i="9"/>
  <c r="M279" i="9"/>
  <c r="L279" i="9"/>
  <c r="F279" i="9" s="1"/>
  <c r="E279" i="9"/>
  <c r="B279" i="9" s="1"/>
  <c r="M278" i="9"/>
  <c r="L278" i="9"/>
  <c r="F278" i="9" s="1"/>
  <c r="E278" i="9"/>
  <c r="B278" i="9" s="1"/>
  <c r="M277" i="9"/>
  <c r="F277" i="9" s="1"/>
  <c r="L277" i="9"/>
  <c r="E277" i="9"/>
  <c r="M276" i="9"/>
  <c r="L276" i="9"/>
  <c r="F276" i="9"/>
  <c r="E276" i="9"/>
  <c r="B276" i="9" s="1"/>
  <c r="M275" i="9"/>
  <c r="L275" i="9"/>
  <c r="F275" i="9"/>
  <c r="B275" i="9" s="1"/>
  <c r="E275" i="9"/>
  <c r="M274" i="9"/>
  <c r="L274" i="9"/>
  <c r="F274" i="9" s="1"/>
  <c r="B274" i="9" s="1"/>
  <c r="E274" i="9"/>
  <c r="M273" i="9"/>
  <c r="L273" i="9"/>
  <c r="F273" i="9"/>
  <c r="E273" i="9"/>
  <c r="B273" i="9"/>
  <c r="M272" i="9"/>
  <c r="L272" i="9"/>
  <c r="F272" i="9" s="1"/>
  <c r="E272" i="9"/>
  <c r="B272" i="9" s="1"/>
  <c r="M271" i="9"/>
  <c r="L271" i="9"/>
  <c r="F271" i="9" s="1"/>
  <c r="B271" i="9" s="1"/>
  <c r="E271" i="9"/>
  <c r="M270" i="9"/>
  <c r="L270" i="9"/>
  <c r="F270" i="9" s="1"/>
  <c r="E270" i="9"/>
  <c r="B270" i="9" s="1"/>
  <c r="M269" i="9"/>
  <c r="L269" i="9"/>
  <c r="F269" i="9" s="1"/>
  <c r="E269" i="9"/>
  <c r="M268" i="9"/>
  <c r="L268" i="9"/>
  <c r="F268" i="9" s="1"/>
  <c r="E268" i="9"/>
  <c r="B268" i="9" s="1"/>
  <c r="M267" i="9"/>
  <c r="L267" i="9"/>
  <c r="F267" i="9" s="1"/>
  <c r="E267" i="9"/>
  <c r="B267" i="9" s="1"/>
  <c r="M266" i="9"/>
  <c r="L266" i="9"/>
  <c r="F266" i="9" s="1"/>
  <c r="E266" i="9"/>
  <c r="B266" i="9" s="1"/>
  <c r="M265" i="9"/>
  <c r="F265" i="9" s="1"/>
  <c r="L265" i="9"/>
  <c r="E265" i="9"/>
  <c r="M264" i="9"/>
  <c r="L264" i="9"/>
  <c r="F264" i="9"/>
  <c r="E264" i="9"/>
  <c r="B264" i="9" s="1"/>
  <c r="M263" i="9"/>
  <c r="L263" i="9"/>
  <c r="F263" i="9"/>
  <c r="B263" i="9" s="1"/>
  <c r="E263" i="9"/>
  <c r="M262" i="9"/>
  <c r="L262" i="9"/>
  <c r="F262" i="9" s="1"/>
  <c r="B262" i="9" s="1"/>
  <c r="E262" i="9"/>
  <c r="M261" i="9"/>
  <c r="L261" i="9"/>
  <c r="F261" i="9"/>
  <c r="E261" i="9"/>
  <c r="B261" i="9"/>
  <c r="M260" i="9"/>
  <c r="L260" i="9"/>
  <c r="F260" i="9" s="1"/>
  <c r="E260" i="9"/>
  <c r="M259" i="9"/>
  <c r="L259" i="9"/>
  <c r="F259" i="9" s="1"/>
  <c r="B259" i="9" s="1"/>
  <c r="E259" i="9"/>
  <c r="M258" i="9"/>
  <c r="L258" i="9"/>
  <c r="F258" i="9" s="1"/>
  <c r="E258" i="9"/>
  <c r="M257" i="9"/>
  <c r="L257" i="9"/>
  <c r="F257" i="9" s="1"/>
  <c r="E257" i="9"/>
  <c r="M256" i="9"/>
  <c r="L256" i="9"/>
  <c r="F256" i="9" s="1"/>
  <c r="E256" i="9"/>
  <c r="M255" i="9"/>
  <c r="L255" i="9"/>
  <c r="F255" i="9" s="1"/>
  <c r="E255" i="9"/>
  <c r="B255" i="9" s="1"/>
  <c r="M254" i="9"/>
  <c r="L254" i="9"/>
  <c r="F254" i="9" s="1"/>
  <c r="E254" i="9"/>
  <c r="M253" i="9"/>
  <c r="F253" i="9" s="1"/>
  <c r="L253" i="9"/>
  <c r="E253" i="9"/>
  <c r="M252" i="9"/>
  <c r="L252" i="9"/>
  <c r="F252" i="9"/>
  <c r="E252" i="9"/>
  <c r="B252" i="9" s="1"/>
  <c r="M251" i="9"/>
  <c r="L251" i="9"/>
  <c r="F251" i="9"/>
  <c r="B251" i="9" s="1"/>
  <c r="E251" i="9"/>
  <c r="M250" i="9"/>
  <c r="L250" i="9"/>
  <c r="F250" i="9" s="1"/>
  <c r="B250" i="9" s="1"/>
  <c r="E250" i="9"/>
  <c r="M249" i="9"/>
  <c r="L249" i="9"/>
  <c r="F249" i="9"/>
  <c r="E249" i="9"/>
  <c r="B249" i="9"/>
  <c r="M248" i="9"/>
  <c r="L248" i="9"/>
  <c r="F248" i="9" s="1"/>
  <c r="E248" i="9"/>
  <c r="M247" i="9"/>
  <c r="L247" i="9"/>
  <c r="F247" i="9" s="1"/>
  <c r="B247" i="9" s="1"/>
  <c r="E247" i="9"/>
  <c r="M246" i="9"/>
  <c r="L246" i="9"/>
  <c r="F246" i="9" s="1"/>
  <c r="E246" i="9"/>
  <c r="B246" i="9" s="1"/>
  <c r="M245" i="9"/>
  <c r="L245" i="9"/>
  <c r="F245" i="9" s="1"/>
  <c r="E245" i="9"/>
  <c r="M244" i="9"/>
  <c r="L244" i="9"/>
  <c r="F244" i="9" s="1"/>
  <c r="E244" i="9"/>
  <c r="M243" i="9"/>
  <c r="L243" i="9"/>
  <c r="F243" i="9" s="1"/>
  <c r="E243" i="9"/>
  <c r="B243" i="9" s="1"/>
  <c r="M242" i="9"/>
  <c r="L242" i="9"/>
  <c r="F242" i="9" s="1"/>
  <c r="E242" i="9"/>
  <c r="M241" i="9"/>
  <c r="F241" i="9" s="1"/>
  <c r="L241" i="9"/>
  <c r="E241" i="9"/>
  <c r="M240" i="9"/>
  <c r="F240" i="9" s="1"/>
  <c r="L240" i="9"/>
  <c r="E240" i="9"/>
  <c r="M239" i="9"/>
  <c r="F239" i="9" s="1"/>
  <c r="B239" i="9" s="1"/>
  <c r="L239" i="9"/>
  <c r="E239" i="9"/>
  <c r="M238" i="9"/>
  <c r="L238" i="9"/>
  <c r="F238" i="9" s="1"/>
  <c r="B238" i="9" s="1"/>
  <c r="E238" i="9"/>
  <c r="M237" i="9"/>
  <c r="F237" i="9" s="1"/>
  <c r="B237" i="9" s="1"/>
  <c r="L237" i="9"/>
  <c r="E237" i="9"/>
  <c r="M236" i="9"/>
  <c r="L236" i="9"/>
  <c r="E236" i="9"/>
  <c r="M235" i="9"/>
  <c r="L235" i="9"/>
  <c r="F235" i="9" s="1"/>
  <c r="B235" i="9" s="1"/>
  <c r="E235" i="9"/>
  <c r="M234" i="9"/>
  <c r="L234" i="9"/>
  <c r="F234" i="9" s="1"/>
  <c r="E234" i="9"/>
  <c r="B234" i="9" s="1"/>
  <c r="M233" i="9"/>
  <c r="L233" i="9"/>
  <c r="F233" i="9" s="1"/>
  <c r="E233" i="9"/>
  <c r="M232" i="9"/>
  <c r="L232" i="9"/>
  <c r="F232" i="9"/>
  <c r="E232" i="9"/>
  <c r="B232" i="9" s="1"/>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E167" i="9"/>
  <c r="B167" i="9"/>
  <c r="H166" i="9"/>
  <c r="G166" i="9"/>
  <c r="E166" i="9" s="1"/>
  <c r="B166" i="9" s="1"/>
  <c r="F166" i="9"/>
  <c r="H165" i="9"/>
  <c r="G165" i="9"/>
  <c r="F165" i="9"/>
  <c r="E165" i="9"/>
  <c r="B165" i="9" s="1"/>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s="1"/>
  <c r="F156" i="9"/>
  <c r="H155" i="9"/>
  <c r="G155" i="9"/>
  <c r="F155" i="9"/>
  <c r="E155" i="9"/>
  <c r="B155" i="9"/>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E143" i="9" s="1"/>
  <c r="B143" i="9" s="1"/>
  <c r="G143" i="9"/>
  <c r="F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E131" i="9" s="1"/>
  <c r="B131" i="9" s="1"/>
  <c r="G131" i="9"/>
  <c r="F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E119" i="9"/>
  <c r="B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F107" i="9"/>
  <c r="E107" i="9"/>
  <c r="B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F95" i="9"/>
  <c r="E95" i="9"/>
  <c r="B95" i="9"/>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G87" i="9"/>
  <c r="E87" i="9" s="1"/>
  <c r="B87" i="9" s="1"/>
  <c r="F87" i="9"/>
  <c r="H86" i="9"/>
  <c r="G86" i="9"/>
  <c r="F86" i="9"/>
  <c r="E86" i="9"/>
  <c r="B86" i="9"/>
  <c r="H85" i="9"/>
  <c r="G85" i="9"/>
  <c r="F85" i="9"/>
  <c r="E85" i="9"/>
  <c r="B85" i="9" s="1"/>
  <c r="H84" i="9"/>
  <c r="G84" i="9"/>
  <c r="E84" i="9" s="1"/>
  <c r="B84" i="9" s="1"/>
  <c r="F84" i="9"/>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F55" i="9"/>
  <c r="H54" i="9"/>
  <c r="E54" i="9" s="1"/>
  <c r="B54" i="9" s="1"/>
  <c r="G54" i="9"/>
  <c r="F54" i="9"/>
  <c r="H53" i="9"/>
  <c r="G53" i="9"/>
  <c r="F53" i="9"/>
  <c r="H52" i="9"/>
  <c r="G52" i="9"/>
  <c r="F52" i="9"/>
  <c r="H51" i="9"/>
  <c r="G51" i="9"/>
  <c r="F51" i="9"/>
  <c r="H50" i="9"/>
  <c r="G50" i="9"/>
  <c r="F50" i="9"/>
  <c r="E50" i="9"/>
  <c r="B50" i="9"/>
  <c r="H49" i="9"/>
  <c r="G49" i="9"/>
  <c r="F49" i="9"/>
  <c r="H48" i="9"/>
  <c r="G48" i="9"/>
  <c r="E48" i="9" s="1"/>
  <c r="B48" i="9" s="1"/>
  <c r="F48" i="9"/>
  <c r="H47" i="9"/>
  <c r="G47" i="9"/>
  <c r="E47" i="9" s="1"/>
  <c r="B47" i="9" s="1"/>
  <c r="F47" i="9"/>
  <c r="H46" i="9"/>
  <c r="G46" i="9"/>
  <c r="F46" i="9"/>
  <c r="H45" i="9"/>
  <c r="G45" i="9"/>
  <c r="F45" i="9"/>
  <c r="E45" i="9"/>
  <c r="B45" i="9" s="1"/>
  <c r="H44" i="9"/>
  <c r="E44" i="9" s="1"/>
  <c r="B44" i="9" s="1"/>
  <c r="G44" i="9"/>
  <c r="F44" i="9"/>
  <c r="H43" i="9"/>
  <c r="G43" i="9"/>
  <c r="E43" i="9" s="1"/>
  <c r="B43" i="9" s="1"/>
  <c r="F43" i="9"/>
  <c r="H42" i="9"/>
  <c r="E42" i="9" s="1"/>
  <c r="B42" i="9" s="1"/>
  <c r="G42" i="9"/>
  <c r="F42" i="9"/>
  <c r="H41" i="9"/>
  <c r="G41" i="9"/>
  <c r="E41" i="9" s="1"/>
  <c r="B41" i="9" s="1"/>
  <c r="F41" i="9"/>
  <c r="H40" i="9"/>
  <c r="G40" i="9"/>
  <c r="E40" i="9" s="1"/>
  <c r="B40" i="9" s="1"/>
  <c r="F40" i="9"/>
  <c r="H39" i="9"/>
  <c r="G39" i="9"/>
  <c r="E39" i="9" s="1"/>
  <c r="B39" i="9" s="1"/>
  <c r="F39" i="9"/>
  <c r="H38" i="9"/>
  <c r="G38" i="9"/>
  <c r="F38" i="9"/>
  <c r="E38" i="9"/>
  <c r="B38" i="9"/>
  <c r="H37" i="9"/>
  <c r="G37" i="9"/>
  <c r="F37" i="9"/>
  <c r="H36" i="9"/>
  <c r="G36" i="9"/>
  <c r="F36" i="9"/>
  <c r="H35" i="9"/>
  <c r="G35" i="9"/>
  <c r="E35" i="9" s="1"/>
  <c r="B35" i="9" s="1"/>
  <c r="F35" i="9"/>
  <c r="H34" i="9"/>
  <c r="E34" i="9" s="1"/>
  <c r="B34" i="9" s="1"/>
  <c r="G34" i="9"/>
  <c r="F34" i="9"/>
  <c r="H33" i="9"/>
  <c r="G33" i="9"/>
  <c r="F33" i="9"/>
  <c r="E33" i="9"/>
  <c r="B33" i="9" s="1"/>
  <c r="H32" i="9"/>
  <c r="E32" i="9" s="1"/>
  <c r="B32" i="9" s="1"/>
  <c r="G32" i="9"/>
  <c r="F32" i="9"/>
  <c r="H31" i="9"/>
  <c r="G31" i="9"/>
  <c r="F31" i="9"/>
  <c r="H30" i="9"/>
  <c r="E30" i="9" s="1"/>
  <c r="B30" i="9" s="1"/>
  <c r="G30" i="9"/>
  <c r="F30" i="9"/>
  <c r="H29" i="9"/>
  <c r="G29" i="9"/>
  <c r="E29" i="9" s="1"/>
  <c r="B29" i="9" s="1"/>
  <c r="F29" i="9"/>
  <c r="H28" i="9"/>
  <c r="G28" i="9"/>
  <c r="E28" i="9" s="1"/>
  <c r="B28" i="9" s="1"/>
  <c r="F28" i="9"/>
  <c r="H27" i="9"/>
  <c r="G27" i="9"/>
  <c r="F27" i="9"/>
  <c r="E27" i="9"/>
  <c r="B27" i="9"/>
  <c r="H26" i="9"/>
  <c r="E26" i="9" s="1"/>
  <c r="B26" i="9" s="1"/>
  <c r="G26" i="9"/>
  <c r="F26" i="9"/>
  <c r="H25" i="9"/>
  <c r="G25" i="9"/>
  <c r="E25" i="9" s="1"/>
  <c r="B25" i="9" s="1"/>
  <c r="F25" i="9"/>
  <c r="F24" i="9"/>
  <c r="F4" i="9"/>
  <c r="O3" i="9"/>
  <c r="G296" i="9" s="1"/>
  <c r="I3" i="9"/>
  <c r="H310" i="9" s="1"/>
  <c r="H3" i="9"/>
  <c r="G3" i="9"/>
  <c r="D104" i="8"/>
  <c r="D97" i="8"/>
  <c r="D92" i="8"/>
  <c r="D87" i="8"/>
  <c r="D82" i="8"/>
  <c r="D77" i="8"/>
  <c r="D72" i="8"/>
  <c r="D67" i="8"/>
  <c r="D62" i="8"/>
  <c r="D57" i="8"/>
  <c r="D52" i="8"/>
  <c r="D51" i="8" s="1"/>
  <c r="D46" i="8"/>
  <c r="D37" i="8"/>
  <c r="D27" i="8"/>
  <c r="D25" i="8" s="1"/>
  <c r="C1602" i="1" s="1"/>
  <c r="H1602" i="1" s="1"/>
  <c r="D18" i="8"/>
  <c r="D8" i="8"/>
  <c r="C1585" i="1" s="1"/>
  <c r="H1585" i="1" s="1"/>
  <c r="E44" i="7"/>
  <c r="I36" i="3" s="1"/>
  <c r="D44" i="7"/>
  <c r="H36" i="3" s="1"/>
  <c r="E39" i="7"/>
  <c r="D1572" i="1" s="1"/>
  <c r="D39" i="7"/>
  <c r="C1572" i="1" s="1"/>
  <c r="E30" i="7"/>
  <c r="D1563" i="1" s="1"/>
  <c r="D30" i="7"/>
  <c r="C1563" i="1" s="1"/>
  <c r="E23" i="7"/>
  <c r="D23" i="7"/>
  <c r="E14" i="7"/>
  <c r="D1547" i="1" s="1"/>
  <c r="D14" i="7"/>
  <c r="C1547" i="1" s="1"/>
  <c r="E7" i="7"/>
  <c r="D1540"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F264" i="5"/>
  <c r="E264" i="5"/>
  <c r="D264" i="5"/>
  <c r="F263" i="5"/>
  <c r="F262" i="5"/>
  <c r="F261" i="5"/>
  <c r="F260" i="5"/>
  <c r="E260" i="5"/>
  <c r="D1264" i="1" s="1"/>
  <c r="D260" i="5"/>
  <c r="F259" i="5"/>
  <c r="F258" i="5"/>
  <c r="F257" i="5"/>
  <c r="E256" i="5"/>
  <c r="D1260" i="1" s="1"/>
  <c r="H1260" i="1" s="1"/>
  <c r="D256" i="5"/>
  <c r="D255" i="5"/>
  <c r="D251" i="5" s="1"/>
  <c r="F254" i="5"/>
  <c r="F253" i="5"/>
  <c r="E252" i="5"/>
  <c r="F252" i="5"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E82" i="5"/>
  <c r="F82" i="5" s="1"/>
  <c r="D82" i="5"/>
  <c r="F81" i="5"/>
  <c r="F80" i="5"/>
  <c r="F79" i="5"/>
  <c r="F78" i="5"/>
  <c r="F77" i="5"/>
  <c r="E76" i="5"/>
  <c r="D76" i="5"/>
  <c r="F76" i="5" s="1"/>
  <c r="F75" i="5"/>
  <c r="F74" i="5"/>
  <c r="F73" i="5"/>
  <c r="F72" i="5"/>
  <c r="E71" i="5"/>
  <c r="E70" i="5" s="1"/>
  <c r="D1075" i="1" s="1"/>
  <c r="D71" i="5"/>
  <c r="C1076"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F598" i="4"/>
  <c r="E598" i="4"/>
  <c r="D598" i="4"/>
  <c r="D597" i="4"/>
  <c r="F597" i="4" s="1"/>
  <c r="F596" i="4"/>
  <c r="F595" i="4"/>
  <c r="F594" i="4"/>
  <c r="E594" i="4"/>
  <c r="D594" i="4"/>
  <c r="F593" i="4"/>
  <c r="F592" i="4"/>
  <c r="E591" i="4"/>
  <c r="D591" i="4"/>
  <c r="F591" i="4" s="1"/>
  <c r="F590" i="4"/>
  <c r="F589" i="4"/>
  <c r="E589" i="4"/>
  <c r="D589" i="4"/>
  <c r="F588" i="4"/>
  <c r="F587" i="4"/>
  <c r="F586" i="4"/>
  <c r="F585" i="4"/>
  <c r="E585" i="4"/>
  <c r="E584" i="4" s="1"/>
  <c r="D578" i="1" s="1"/>
  <c r="D585" i="4"/>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E536" i="4" s="1"/>
  <c r="D537" i="4"/>
  <c r="F534" i="4"/>
  <c r="F533" i="4"/>
  <c r="E532" i="4"/>
  <c r="D532" i="4"/>
  <c r="F532" i="4" s="1"/>
  <c r="F531" i="4"/>
  <c r="F530" i="4"/>
  <c r="E529" i="4"/>
  <c r="E522" i="4" s="1"/>
  <c r="D529" i="4"/>
  <c r="F529" i="4" s="1"/>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D648" i="4" s="1"/>
  <c r="F648" i="4" s="1"/>
  <c r="E426" i="4"/>
  <c r="D426" i="4"/>
  <c r="D647" i="4" s="1"/>
  <c r="F421" i="4"/>
  <c r="F420" i="4"/>
  <c r="F419" i="4"/>
  <c r="F416" i="4"/>
  <c r="F415" i="4"/>
  <c r="F414" i="4"/>
  <c r="F413" i="4"/>
  <c r="E412" i="4"/>
  <c r="F412" i="4" s="1"/>
  <c r="D412" i="4"/>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F361" i="4"/>
  <c r="E361" i="4"/>
  <c r="D361" i="4"/>
  <c r="D360" i="4" s="1"/>
  <c r="F359" i="4"/>
  <c r="F358" i="4"/>
  <c r="E358" i="4"/>
  <c r="D358" i="4"/>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s="1"/>
  <c r="F321" i="4" s="1"/>
  <c r="F320" i="4"/>
  <c r="F319" i="4"/>
  <c r="F318" i="4"/>
  <c r="F317" i="4"/>
  <c r="F316" i="4"/>
  <c r="F315" i="4"/>
  <c r="E314" i="4"/>
  <c r="E309" i="4" s="1"/>
  <c r="D314" i="4"/>
  <c r="F314" i="4" s="1"/>
  <c r="F313" i="4"/>
  <c r="F312" i="4"/>
  <c r="F311" i="4"/>
  <c r="E310" i="4"/>
  <c r="D310" i="4"/>
  <c r="E308"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E273" i="4" s="1"/>
  <c r="D274"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E231" i="4"/>
  <c r="D231" i="4"/>
  <c r="F231" i="4" s="1"/>
  <c r="D230" i="4"/>
  <c r="F230" i="4" s="1"/>
  <c r="F229" i="4"/>
  <c r="F228" i="4"/>
  <c r="F227" i="4"/>
  <c r="F226" i="4"/>
  <c r="F225" i="4"/>
  <c r="E225" i="4"/>
  <c r="D225" i="4"/>
  <c r="F224" i="4"/>
  <c r="F223" i="4"/>
  <c r="E222" i="4"/>
  <c r="D222" i="4"/>
  <c r="D221" i="4" s="1"/>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F160" i="4"/>
  <c r="E160" i="4"/>
  <c r="D160" i="4"/>
  <c r="F159" i="4"/>
  <c r="F158" i="4"/>
  <c r="F157" i="4"/>
  <c r="F156" i="4"/>
  <c r="F155" i="4"/>
  <c r="E154" i="4"/>
  <c r="E153" i="4" s="1"/>
  <c r="D149" i="1" s="1"/>
  <c r="D154"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E49" i="4" s="1"/>
  <c r="D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G36" i="3"/>
  <c r="B36" i="3"/>
  <c r="G35" i="3"/>
  <c r="B35" i="3"/>
  <c r="G34" i="3"/>
  <c r="B34" i="3"/>
  <c r="G33" i="3"/>
  <c r="B33" i="3"/>
  <c r="G31" i="3"/>
  <c r="B31" i="3"/>
  <c r="I30" i="3"/>
  <c r="G30" i="3"/>
  <c r="B30" i="3"/>
  <c r="I29" i="3"/>
  <c r="H29" i="3"/>
  <c r="G29" i="3"/>
  <c r="B29" i="3"/>
  <c r="G28" i="3"/>
  <c r="B28" i="3"/>
  <c r="I27" i="3"/>
  <c r="G27" i="3"/>
  <c r="B27" i="3"/>
  <c r="H25"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G1683" i="1"/>
  <c r="C1683" i="1"/>
  <c r="H1683" i="1" s="1"/>
  <c r="C1682" i="1"/>
  <c r="H1682" i="1" s="1"/>
  <c r="C1681" i="1"/>
  <c r="H1681" i="1" s="1"/>
  <c r="C1680" i="1"/>
  <c r="H1680" i="1" s="1"/>
  <c r="G1679" i="1"/>
  <c r="C1679" i="1"/>
  <c r="H1679" i="1" s="1"/>
  <c r="C1678" i="1"/>
  <c r="H1678" i="1" s="1"/>
  <c r="C1677" i="1"/>
  <c r="H1677" i="1" s="1"/>
  <c r="C1676" i="1"/>
  <c r="H1676" i="1" s="1"/>
  <c r="H1675" i="1"/>
  <c r="C1675" i="1"/>
  <c r="G1675" i="1" s="1"/>
  <c r="C1674" i="1"/>
  <c r="G1673" i="1"/>
  <c r="C1673" i="1"/>
  <c r="H1673" i="1" s="1"/>
  <c r="G1672" i="1"/>
  <c r="C1672" i="1"/>
  <c r="H1672" i="1" s="1"/>
  <c r="C1671" i="1"/>
  <c r="H1671" i="1" s="1"/>
  <c r="G1670" i="1"/>
  <c r="C1670" i="1"/>
  <c r="H1670" i="1" s="1"/>
  <c r="G1669" i="1"/>
  <c r="C1669" i="1"/>
  <c r="H1669" i="1" s="1"/>
  <c r="H1668" i="1"/>
  <c r="G1668" i="1"/>
  <c r="C1668" i="1"/>
  <c r="H1667" i="1"/>
  <c r="C1667" i="1"/>
  <c r="G1667" i="1" s="1"/>
  <c r="C1666" i="1"/>
  <c r="H1666" i="1" s="1"/>
  <c r="G1665" i="1"/>
  <c r="C1665" i="1"/>
  <c r="H1665" i="1" s="1"/>
  <c r="C1664" i="1"/>
  <c r="H1663" i="1"/>
  <c r="C1663" i="1"/>
  <c r="G1663" i="1" s="1"/>
  <c r="C1662" i="1"/>
  <c r="H1662" i="1" s="1"/>
  <c r="C1661" i="1"/>
  <c r="H1661" i="1" s="1"/>
  <c r="H1660" i="1"/>
  <c r="C1660" i="1"/>
  <c r="G1660" i="1" s="1"/>
  <c r="C1659" i="1"/>
  <c r="H1659" i="1" s="1"/>
  <c r="C1658" i="1"/>
  <c r="H1658" i="1" s="1"/>
  <c r="C1657" i="1"/>
  <c r="H1657" i="1" s="1"/>
  <c r="G1656" i="1"/>
  <c r="C1656" i="1"/>
  <c r="H1656" i="1" s="1"/>
  <c r="H1655" i="1"/>
  <c r="G1655" i="1"/>
  <c r="C1655" i="1"/>
  <c r="G1654" i="1"/>
  <c r="C1654" i="1"/>
  <c r="H1654" i="1" s="1"/>
  <c r="C1653" i="1"/>
  <c r="H1653" i="1" s="1"/>
  <c r="C1652" i="1"/>
  <c r="H1652" i="1" s="1"/>
  <c r="H1651" i="1"/>
  <c r="G1651" i="1"/>
  <c r="C1651" i="1"/>
  <c r="G1650" i="1"/>
  <c r="C1650" i="1"/>
  <c r="H1650" i="1" s="1"/>
  <c r="G1649" i="1"/>
  <c r="C1649" i="1"/>
  <c r="H1649" i="1" s="1"/>
  <c r="H1648" i="1"/>
  <c r="G1648" i="1"/>
  <c r="C1648" i="1"/>
  <c r="C1647" i="1"/>
  <c r="H1647" i="1" s="1"/>
  <c r="G1646" i="1"/>
  <c r="C1646" i="1"/>
  <c r="H1646" i="1" s="1"/>
  <c r="G1645" i="1"/>
  <c r="C1645" i="1"/>
  <c r="H1645" i="1" s="1"/>
  <c r="H1644" i="1"/>
  <c r="G1644" i="1"/>
  <c r="C1644" i="1"/>
  <c r="H1643" i="1"/>
  <c r="C1643" i="1"/>
  <c r="G1643" i="1" s="1"/>
  <c r="C1642" i="1"/>
  <c r="H1642" i="1" s="1"/>
  <c r="G1641" i="1"/>
  <c r="C1641" i="1"/>
  <c r="H1641" i="1" s="1"/>
  <c r="C1640" i="1"/>
  <c r="H1639" i="1"/>
  <c r="C1639" i="1"/>
  <c r="G1639" i="1" s="1"/>
  <c r="C1638" i="1"/>
  <c r="H1638" i="1" s="1"/>
  <c r="C1637" i="1"/>
  <c r="H1637" i="1" s="1"/>
  <c r="H1636" i="1"/>
  <c r="C1636" i="1"/>
  <c r="G1636" i="1" s="1"/>
  <c r="C1635" i="1"/>
  <c r="H1635" i="1" s="1"/>
  <c r="C1634" i="1"/>
  <c r="H1634" i="1" s="1"/>
  <c r="C1633" i="1"/>
  <c r="H1633" i="1" s="1"/>
  <c r="G1632" i="1"/>
  <c r="C1632" i="1"/>
  <c r="H1632" i="1" s="1"/>
  <c r="H1631" i="1"/>
  <c r="G1631" i="1"/>
  <c r="C1631" i="1"/>
  <c r="G1630" i="1"/>
  <c r="C1630" i="1"/>
  <c r="H1630" i="1" s="1"/>
  <c r="C1629" i="1"/>
  <c r="H1629" i="1" s="1"/>
  <c r="H1627" i="1"/>
  <c r="G1627" i="1"/>
  <c r="C1627" i="1"/>
  <c r="G1626" i="1"/>
  <c r="C1626" i="1"/>
  <c r="H1626" i="1" s="1"/>
  <c r="C1625" i="1"/>
  <c r="H1625" i="1" s="1"/>
  <c r="H1624" i="1"/>
  <c r="G1624" i="1"/>
  <c r="C1624" i="1"/>
  <c r="C1623" i="1"/>
  <c r="H1623" i="1" s="1"/>
  <c r="C1620" i="1"/>
  <c r="H1620" i="1" s="1"/>
  <c r="H1619" i="1"/>
  <c r="C1619" i="1"/>
  <c r="G1619" i="1" s="1"/>
  <c r="C1618" i="1"/>
  <c r="H1618" i="1" s="1"/>
  <c r="G1617" i="1"/>
  <c r="C1617" i="1"/>
  <c r="H1617" i="1" s="1"/>
  <c r="C1616" i="1"/>
  <c r="H1615" i="1"/>
  <c r="C1615" i="1"/>
  <c r="G1615" i="1" s="1"/>
  <c r="C1614" i="1"/>
  <c r="H1614" i="1" s="1"/>
  <c r="C1613" i="1"/>
  <c r="H1613" i="1" s="1"/>
  <c r="C1612" i="1"/>
  <c r="G1612" i="1" s="1"/>
  <c r="G1611" i="1"/>
  <c r="C1611" i="1"/>
  <c r="H1611" i="1" s="1"/>
  <c r="C1610" i="1"/>
  <c r="H1610" i="1" s="1"/>
  <c r="C1609" i="1"/>
  <c r="H1609" i="1" s="1"/>
  <c r="G1608" i="1"/>
  <c r="C1608" i="1"/>
  <c r="H1608" i="1" s="1"/>
  <c r="H1607" i="1"/>
  <c r="C1607" i="1"/>
  <c r="G1607" i="1" s="1"/>
  <c r="C1606" i="1"/>
  <c r="H1606" i="1" s="1"/>
  <c r="C1605" i="1"/>
  <c r="H1605" i="1" s="1"/>
  <c r="H1603" i="1"/>
  <c r="G1603" i="1"/>
  <c r="C1603" i="1"/>
  <c r="C1601" i="1"/>
  <c r="H1601" i="1" s="1"/>
  <c r="H1600" i="1"/>
  <c r="G1600" i="1"/>
  <c r="C1600" i="1"/>
  <c r="C1599" i="1"/>
  <c r="H1599" i="1" s="1"/>
  <c r="G1598" i="1"/>
  <c r="C1598" i="1"/>
  <c r="H1598" i="1" s="1"/>
  <c r="G1597" i="1"/>
  <c r="C1597" i="1"/>
  <c r="H1597" i="1" s="1"/>
  <c r="H1596" i="1"/>
  <c r="G1596" i="1"/>
  <c r="C1596" i="1"/>
  <c r="H1595" i="1"/>
  <c r="C1595" i="1"/>
  <c r="G1595" i="1" s="1"/>
  <c r="C1594" i="1"/>
  <c r="H1594" i="1" s="1"/>
  <c r="C1593" i="1"/>
  <c r="H1593" i="1" s="1"/>
  <c r="C1592" i="1"/>
  <c r="H1591" i="1"/>
  <c r="C1591" i="1"/>
  <c r="G1591" i="1" s="1"/>
  <c r="C1590" i="1"/>
  <c r="H1590" i="1" s="1"/>
  <c r="C1589" i="1"/>
  <c r="H1589" i="1" s="1"/>
  <c r="C1588" i="1"/>
  <c r="G1588" i="1" s="1"/>
  <c r="G1587" i="1"/>
  <c r="C1587" i="1"/>
  <c r="H1587" i="1" s="1"/>
  <c r="C1586" i="1"/>
  <c r="H1586" i="1" s="1"/>
  <c r="G1584" i="1"/>
  <c r="C1584" i="1"/>
  <c r="H1584" i="1" s="1"/>
  <c r="G1582" i="1"/>
  <c r="C1582" i="1"/>
  <c r="H1582" i="1" s="1"/>
  <c r="D1581" i="1"/>
  <c r="H1581" i="1" s="1"/>
  <c r="C1581" i="1"/>
  <c r="J1581" i="1" s="1"/>
  <c r="D1580" i="1"/>
  <c r="C1580" i="1"/>
  <c r="D1579" i="1"/>
  <c r="C1579" i="1"/>
  <c r="H1579" i="1" s="1"/>
  <c r="D1578" i="1"/>
  <c r="C1578" i="1"/>
  <c r="D1577" i="1"/>
  <c r="D1576" i="1"/>
  <c r="G1576" i="1" s="1"/>
  <c r="C1576" i="1"/>
  <c r="J1576" i="1" s="1"/>
  <c r="D1575" i="1"/>
  <c r="C1575" i="1"/>
  <c r="D1574" i="1"/>
  <c r="C1574" i="1"/>
  <c r="J1574" i="1" s="1"/>
  <c r="G1573" i="1"/>
  <c r="D1573" i="1"/>
  <c r="C1573" i="1"/>
  <c r="H1570" i="1"/>
  <c r="D1570" i="1"/>
  <c r="G1570" i="1" s="1"/>
  <c r="C1570" i="1"/>
  <c r="J1570" i="1" s="1"/>
  <c r="D1569" i="1"/>
  <c r="H1569" i="1" s="1"/>
  <c r="C1569" i="1"/>
  <c r="D1568" i="1"/>
  <c r="C1568" i="1"/>
  <c r="D1567" i="1"/>
  <c r="C1567" i="1"/>
  <c r="D1566" i="1"/>
  <c r="C1566" i="1"/>
  <c r="J1566" i="1" s="1"/>
  <c r="D1565" i="1"/>
  <c r="H1565" i="1" s="1"/>
  <c r="C1565" i="1"/>
  <c r="D1564" i="1"/>
  <c r="C1564" i="1"/>
  <c r="D1562" i="1"/>
  <c r="C1562" i="1"/>
  <c r="D1561" i="1"/>
  <c r="C1561" i="1"/>
  <c r="D1560" i="1"/>
  <c r="C1560" i="1"/>
  <c r="H1559" i="1"/>
  <c r="D1559" i="1"/>
  <c r="G1559" i="1" s="1"/>
  <c r="C1559" i="1"/>
  <c r="J1559" i="1" s="1"/>
  <c r="D1558" i="1"/>
  <c r="G1558" i="1" s="1"/>
  <c r="C1558" i="1"/>
  <c r="D1557" i="1"/>
  <c r="C1557" i="1"/>
  <c r="D1556" i="1"/>
  <c r="D1554" i="1"/>
  <c r="J1554" i="1" s="1"/>
  <c r="C1554" i="1"/>
  <c r="D1553" i="1"/>
  <c r="C1553" i="1"/>
  <c r="H1553" i="1" s="1"/>
  <c r="D1552" i="1"/>
  <c r="C1552" i="1"/>
  <c r="D1551" i="1"/>
  <c r="C1551" i="1"/>
  <c r="G1551" i="1" s="1"/>
  <c r="D1550" i="1"/>
  <c r="C1550" i="1"/>
  <c r="H1550" i="1" s="1"/>
  <c r="D1549" i="1"/>
  <c r="C1549" i="1"/>
  <c r="D1548" i="1"/>
  <c r="C1548" i="1"/>
  <c r="D1546" i="1"/>
  <c r="H1546" i="1" s="1"/>
  <c r="C1546" i="1"/>
  <c r="D1545" i="1"/>
  <c r="C1545" i="1"/>
  <c r="J1545" i="1" s="1"/>
  <c r="D1544" i="1"/>
  <c r="C1544" i="1"/>
  <c r="D1543" i="1"/>
  <c r="C1543" i="1"/>
  <c r="J1542" i="1"/>
  <c r="D1542" i="1"/>
  <c r="C1542" i="1"/>
  <c r="H1542" i="1" s="1"/>
  <c r="D1541" i="1"/>
  <c r="C1541" i="1"/>
  <c r="D1536" i="1"/>
  <c r="G1536" i="1" s="1"/>
  <c r="C1536" i="1"/>
  <c r="H1536" i="1" s="1"/>
  <c r="H1535" i="1"/>
  <c r="D1535" i="1"/>
  <c r="G1535" i="1" s="1"/>
  <c r="C1535" i="1"/>
  <c r="G1534" i="1"/>
  <c r="D1534" i="1"/>
  <c r="C1534" i="1"/>
  <c r="H1534" i="1" s="1"/>
  <c r="D1533" i="1"/>
  <c r="G1533" i="1" s="1"/>
  <c r="C1533" i="1"/>
  <c r="H1533" i="1" s="1"/>
  <c r="H1532" i="1"/>
  <c r="G1532" i="1"/>
  <c r="D1532" i="1"/>
  <c r="C1532" i="1"/>
  <c r="G1531" i="1"/>
  <c r="D1531" i="1"/>
  <c r="C1531" i="1"/>
  <c r="G1530" i="1"/>
  <c r="D1530" i="1"/>
  <c r="H1530" i="1" s="1"/>
  <c r="C1530" i="1"/>
  <c r="D1529" i="1"/>
  <c r="G1529" i="1" s="1"/>
  <c r="C1529" i="1"/>
  <c r="D1528" i="1"/>
  <c r="C1528" i="1"/>
  <c r="D1527" i="1"/>
  <c r="C1527" i="1"/>
  <c r="D1526" i="1"/>
  <c r="C1526" i="1"/>
  <c r="D1525" i="1"/>
  <c r="G1524" i="1"/>
  <c r="D1524" i="1"/>
  <c r="H1524" i="1" s="1"/>
  <c r="C1524" i="1"/>
  <c r="D1523" i="1"/>
  <c r="C1523" i="1"/>
  <c r="H1522" i="1"/>
  <c r="D1522" i="1"/>
  <c r="G1522" i="1" s="1"/>
  <c r="C1522" i="1"/>
  <c r="G1521" i="1"/>
  <c r="D1521" i="1"/>
  <c r="H1521" i="1" s="1"/>
  <c r="C1521" i="1"/>
  <c r="H1520" i="1"/>
  <c r="D1520" i="1"/>
  <c r="C1520" i="1"/>
  <c r="G1520" i="1" s="1"/>
  <c r="H1519" i="1"/>
  <c r="G1519" i="1"/>
  <c r="D1519" i="1"/>
  <c r="C1519" i="1"/>
  <c r="D1518" i="1"/>
  <c r="C1518" i="1"/>
  <c r="H1517" i="1"/>
  <c r="G1517" i="1"/>
  <c r="D1517" i="1"/>
  <c r="C1517" i="1"/>
  <c r="G1516" i="1"/>
  <c r="D1516" i="1"/>
  <c r="C1516" i="1"/>
  <c r="G1515" i="1"/>
  <c r="D1515" i="1"/>
  <c r="H1515" i="1" s="1"/>
  <c r="C1515" i="1"/>
  <c r="H1514" i="1"/>
  <c r="G1514" i="1"/>
  <c r="D1514" i="1"/>
  <c r="C1514" i="1"/>
  <c r="D1513" i="1"/>
  <c r="C1513" i="1"/>
  <c r="H1512" i="1"/>
  <c r="G1512" i="1"/>
  <c r="D1512" i="1"/>
  <c r="C1512" i="1"/>
  <c r="D1511" i="1"/>
  <c r="H1511" i="1" s="1"/>
  <c r="C1511" i="1"/>
  <c r="D1510" i="1"/>
  <c r="H1509" i="1"/>
  <c r="G1509" i="1"/>
  <c r="D1509" i="1"/>
  <c r="C1509" i="1"/>
  <c r="G1508" i="1"/>
  <c r="D1508" i="1"/>
  <c r="H1508" i="1" s="1"/>
  <c r="C1508" i="1"/>
  <c r="D1507" i="1"/>
  <c r="C1507" i="1"/>
  <c r="D1506" i="1"/>
  <c r="C1506" i="1"/>
  <c r="H1505" i="1"/>
  <c r="G1505" i="1"/>
  <c r="D1505" i="1"/>
  <c r="C1505" i="1"/>
  <c r="D1504" i="1"/>
  <c r="C1504" i="1"/>
  <c r="D1503" i="1"/>
  <c r="C1503" i="1"/>
  <c r="H1502" i="1"/>
  <c r="G1502" i="1"/>
  <c r="D1502" i="1"/>
  <c r="C1502" i="1"/>
  <c r="D1501" i="1"/>
  <c r="C1501" i="1"/>
  <c r="D1500" i="1"/>
  <c r="C1500" i="1"/>
  <c r="G1499" i="1"/>
  <c r="D1499" i="1"/>
  <c r="H1499" i="1" s="1"/>
  <c r="C1499" i="1"/>
  <c r="D1498" i="1"/>
  <c r="C1498" i="1"/>
  <c r="D1497" i="1"/>
  <c r="C1497" i="1"/>
  <c r="H1496" i="1"/>
  <c r="G1496" i="1"/>
  <c r="D1496" i="1"/>
  <c r="C1496" i="1"/>
  <c r="D1495" i="1"/>
  <c r="C1495" i="1"/>
  <c r="D1494" i="1"/>
  <c r="C1494" i="1"/>
  <c r="H1493" i="1"/>
  <c r="G1493" i="1"/>
  <c r="D1493" i="1"/>
  <c r="C1493" i="1"/>
  <c r="D1492" i="1"/>
  <c r="C1492" i="1"/>
  <c r="D1491" i="1"/>
  <c r="C1491" i="1"/>
  <c r="G1490" i="1"/>
  <c r="D1490" i="1"/>
  <c r="H1490" i="1" s="1"/>
  <c r="C1490" i="1"/>
  <c r="D1489" i="1"/>
  <c r="C1489" i="1"/>
  <c r="D1488" i="1"/>
  <c r="C1488" i="1"/>
  <c r="H1487" i="1"/>
  <c r="G1487" i="1"/>
  <c r="D1487" i="1"/>
  <c r="C1487" i="1"/>
  <c r="D1486" i="1"/>
  <c r="C1486" i="1"/>
  <c r="D1485" i="1"/>
  <c r="C1485" i="1"/>
  <c r="H1484" i="1"/>
  <c r="G1484" i="1"/>
  <c r="D1484" i="1"/>
  <c r="C1484" i="1"/>
  <c r="D1483" i="1"/>
  <c r="C1483" i="1"/>
  <c r="D1482" i="1"/>
  <c r="C1482" i="1"/>
  <c r="H1481" i="1"/>
  <c r="G1481" i="1"/>
  <c r="D1481" i="1"/>
  <c r="C1481" i="1"/>
  <c r="D1480" i="1"/>
  <c r="C1480" i="1"/>
  <c r="D1479" i="1"/>
  <c r="C1479" i="1"/>
  <c r="H1479" i="1" s="1"/>
  <c r="H1478" i="1"/>
  <c r="G1478" i="1"/>
  <c r="D1478" i="1"/>
  <c r="C1478" i="1"/>
  <c r="D1477" i="1"/>
  <c r="C1477" i="1"/>
  <c r="H1476" i="1"/>
  <c r="G1476" i="1"/>
  <c r="D1476" i="1"/>
  <c r="C1476" i="1"/>
  <c r="H1475" i="1"/>
  <c r="G1475" i="1"/>
  <c r="D1475" i="1"/>
  <c r="C1475" i="1"/>
  <c r="D1474" i="1"/>
  <c r="C1474" i="1"/>
  <c r="D1473" i="1"/>
  <c r="C1473" i="1"/>
  <c r="H1473" i="1" s="1"/>
  <c r="D1472" i="1"/>
  <c r="H1472" i="1" s="1"/>
  <c r="C1472" i="1"/>
  <c r="D1471" i="1"/>
  <c r="C1471" i="1"/>
  <c r="G1470" i="1"/>
  <c r="D1470" i="1"/>
  <c r="C1470" i="1"/>
  <c r="H1470" i="1" s="1"/>
  <c r="H1469" i="1"/>
  <c r="G1469" i="1"/>
  <c r="D1469" i="1"/>
  <c r="C1469" i="1"/>
  <c r="D1468" i="1"/>
  <c r="C1468" i="1"/>
  <c r="H1467" i="1"/>
  <c r="G1467" i="1"/>
  <c r="D1467" i="1"/>
  <c r="C1467" i="1"/>
  <c r="D1466" i="1"/>
  <c r="H1466" i="1" s="1"/>
  <c r="C1466" i="1"/>
  <c r="D1465" i="1"/>
  <c r="C1465" i="1"/>
  <c r="H1464" i="1"/>
  <c r="G1464" i="1"/>
  <c r="D1464" i="1"/>
  <c r="C1464" i="1"/>
  <c r="H1463" i="1"/>
  <c r="G1463" i="1"/>
  <c r="D1463" i="1"/>
  <c r="C1463" i="1"/>
  <c r="D1462" i="1"/>
  <c r="C1462" i="1"/>
  <c r="D1461" i="1"/>
  <c r="C1461" i="1"/>
  <c r="H1461" i="1" s="1"/>
  <c r="H1460" i="1"/>
  <c r="G1460" i="1"/>
  <c r="D1460" i="1"/>
  <c r="C1460" i="1"/>
  <c r="D1459" i="1"/>
  <c r="C1459" i="1"/>
  <c r="H1458" i="1"/>
  <c r="G1458" i="1"/>
  <c r="D1458" i="1"/>
  <c r="C1458" i="1"/>
  <c r="H1457" i="1"/>
  <c r="G1457" i="1"/>
  <c r="D1457" i="1"/>
  <c r="C1457" i="1"/>
  <c r="D1456" i="1"/>
  <c r="C1456" i="1"/>
  <c r="D1455" i="1"/>
  <c r="C1455" i="1"/>
  <c r="H1455" i="1" s="1"/>
  <c r="D1454" i="1"/>
  <c r="H1454" i="1" s="1"/>
  <c r="C1454" i="1"/>
  <c r="D1453" i="1"/>
  <c r="C1453" i="1"/>
  <c r="G1452" i="1"/>
  <c r="D1452" i="1"/>
  <c r="C1452" i="1"/>
  <c r="H1452" i="1" s="1"/>
  <c r="H1451" i="1"/>
  <c r="G1451" i="1"/>
  <c r="D1451" i="1"/>
  <c r="C1451" i="1"/>
  <c r="D1450" i="1"/>
  <c r="C1450" i="1"/>
  <c r="H1449" i="1"/>
  <c r="G1449" i="1"/>
  <c r="D1449" i="1"/>
  <c r="C1449" i="1"/>
  <c r="D1448" i="1"/>
  <c r="H1448" i="1" s="1"/>
  <c r="C1448" i="1"/>
  <c r="D1447" i="1"/>
  <c r="C1447" i="1"/>
  <c r="H1446" i="1"/>
  <c r="G1446" i="1"/>
  <c r="D1446" i="1"/>
  <c r="C1446" i="1"/>
  <c r="H1445" i="1"/>
  <c r="G1445" i="1"/>
  <c r="D1445" i="1"/>
  <c r="C1445" i="1"/>
  <c r="D1444" i="1"/>
  <c r="C1444" i="1"/>
  <c r="D1443" i="1"/>
  <c r="C1443" i="1"/>
  <c r="H1443" i="1" s="1"/>
  <c r="H1442" i="1"/>
  <c r="G1442" i="1"/>
  <c r="D1442" i="1"/>
  <c r="C1442" i="1"/>
  <c r="D1441" i="1"/>
  <c r="C1441" i="1"/>
  <c r="H1440" i="1"/>
  <c r="G1440" i="1"/>
  <c r="D1440" i="1"/>
  <c r="C1440" i="1"/>
  <c r="H1439" i="1"/>
  <c r="G1439" i="1"/>
  <c r="D1439" i="1"/>
  <c r="C1439" i="1"/>
  <c r="D1438" i="1"/>
  <c r="C1438" i="1"/>
  <c r="D1437" i="1"/>
  <c r="C1437" i="1"/>
  <c r="H1437" i="1" s="1"/>
  <c r="D1436" i="1"/>
  <c r="H1436" i="1" s="1"/>
  <c r="C1436" i="1"/>
  <c r="D1435" i="1"/>
  <c r="C1435" i="1"/>
  <c r="G1434" i="1"/>
  <c r="D1434" i="1"/>
  <c r="C1434" i="1"/>
  <c r="H1434" i="1" s="1"/>
  <c r="H1433" i="1"/>
  <c r="G1433" i="1"/>
  <c r="D1433" i="1"/>
  <c r="C1433" i="1"/>
  <c r="D1432" i="1"/>
  <c r="C1432" i="1"/>
  <c r="H1430" i="1"/>
  <c r="D1430" i="1"/>
  <c r="G1430" i="1" s="1"/>
  <c r="C1430" i="1"/>
  <c r="D1429" i="1"/>
  <c r="C1429" i="1"/>
  <c r="G1428" i="1"/>
  <c r="D1428" i="1"/>
  <c r="C1428" i="1"/>
  <c r="H1428" i="1" s="1"/>
  <c r="H1427" i="1"/>
  <c r="D1427" i="1"/>
  <c r="G1427" i="1" s="1"/>
  <c r="C1427" i="1"/>
  <c r="D1426" i="1"/>
  <c r="C1426" i="1"/>
  <c r="D1425" i="1"/>
  <c r="C1425" i="1"/>
  <c r="H1425" i="1" s="1"/>
  <c r="H1424" i="1"/>
  <c r="D1424" i="1"/>
  <c r="G1424" i="1" s="1"/>
  <c r="C1424" i="1"/>
  <c r="D1423" i="1"/>
  <c r="C1423" i="1"/>
  <c r="G1422" i="1"/>
  <c r="D1422" i="1"/>
  <c r="C1422" i="1"/>
  <c r="H1422" i="1" s="1"/>
  <c r="G1421" i="1"/>
  <c r="D1421" i="1"/>
  <c r="H1421" i="1" s="1"/>
  <c r="C1421" i="1"/>
  <c r="D1420" i="1"/>
  <c r="C1420" i="1"/>
  <c r="D1419" i="1"/>
  <c r="C1419" i="1"/>
  <c r="H1419" i="1" s="1"/>
  <c r="H1418" i="1"/>
  <c r="G1418" i="1"/>
  <c r="D1418" i="1"/>
  <c r="C1418" i="1"/>
  <c r="D1417" i="1"/>
  <c r="C1417" i="1"/>
  <c r="H1416" i="1"/>
  <c r="G1416" i="1"/>
  <c r="D1416" i="1"/>
  <c r="C1416" i="1"/>
  <c r="G1415" i="1"/>
  <c r="D1415" i="1"/>
  <c r="H1415" i="1" s="1"/>
  <c r="C1415" i="1"/>
  <c r="D1414" i="1"/>
  <c r="C1414" i="1"/>
  <c r="H1413" i="1"/>
  <c r="G1413" i="1"/>
  <c r="D1413" i="1"/>
  <c r="C1413" i="1"/>
  <c r="H1412" i="1"/>
  <c r="D1412" i="1"/>
  <c r="G1412" i="1" s="1"/>
  <c r="C1412" i="1"/>
  <c r="D1411" i="1"/>
  <c r="C1411" i="1"/>
  <c r="G1410" i="1"/>
  <c r="D1410" i="1"/>
  <c r="C1410" i="1"/>
  <c r="H1410" i="1" s="1"/>
  <c r="H1409" i="1"/>
  <c r="D1409" i="1"/>
  <c r="G1409" i="1" s="1"/>
  <c r="C1409" i="1"/>
  <c r="D1408" i="1"/>
  <c r="C1408" i="1"/>
  <c r="D1407" i="1"/>
  <c r="C1407" i="1"/>
  <c r="H1407" i="1" s="1"/>
  <c r="H1406" i="1"/>
  <c r="D1406" i="1"/>
  <c r="G1406" i="1" s="1"/>
  <c r="C1406" i="1"/>
  <c r="D1405" i="1"/>
  <c r="C1405" i="1"/>
  <c r="G1404" i="1"/>
  <c r="D1404" i="1"/>
  <c r="C1404" i="1"/>
  <c r="H1404" i="1" s="1"/>
  <c r="G1403" i="1"/>
  <c r="D1403" i="1"/>
  <c r="H1403" i="1" s="1"/>
  <c r="C1403" i="1"/>
  <c r="D1402" i="1"/>
  <c r="C1402" i="1"/>
  <c r="D1401" i="1"/>
  <c r="D1400" i="1"/>
  <c r="C1400" i="1"/>
  <c r="H1400" i="1" s="1"/>
  <c r="D1399" i="1"/>
  <c r="C1399" i="1"/>
  <c r="H1398" i="1"/>
  <c r="D1398" i="1"/>
  <c r="G1398" i="1" s="1"/>
  <c r="C1398" i="1"/>
  <c r="D1397" i="1"/>
  <c r="H1397" i="1" s="1"/>
  <c r="C1397" i="1"/>
  <c r="D1396" i="1"/>
  <c r="C1396" i="1"/>
  <c r="H1395" i="1"/>
  <c r="G1395" i="1"/>
  <c r="D1395" i="1"/>
  <c r="C1395" i="1"/>
  <c r="D1394" i="1"/>
  <c r="C1394" i="1"/>
  <c r="D1393" i="1"/>
  <c r="C1393" i="1"/>
  <c r="D1392" i="1"/>
  <c r="G1392" i="1" s="1"/>
  <c r="C1392" i="1"/>
  <c r="H1392" i="1" s="1"/>
  <c r="H1391" i="1"/>
  <c r="D1391" i="1"/>
  <c r="G1391" i="1" s="1"/>
  <c r="C1391" i="1"/>
  <c r="D1390" i="1"/>
  <c r="C1390" i="1"/>
  <c r="D1389" i="1"/>
  <c r="C1389" i="1"/>
  <c r="D1388" i="1"/>
  <c r="G1388" i="1" s="1"/>
  <c r="C1388" i="1"/>
  <c r="H1388" i="1" s="1"/>
  <c r="D1387" i="1"/>
  <c r="C1387" i="1"/>
  <c r="D1386" i="1"/>
  <c r="C1386" i="1"/>
  <c r="D1385" i="1"/>
  <c r="C1385" i="1"/>
  <c r="G1385" i="1" s="1"/>
  <c r="D1384" i="1"/>
  <c r="C1384" i="1"/>
  <c r="D1383" i="1"/>
  <c r="C1383" i="1"/>
  <c r="H1383" i="1" s="1"/>
  <c r="D1382" i="1"/>
  <c r="H1382" i="1" s="1"/>
  <c r="C1382" i="1"/>
  <c r="D1381" i="1"/>
  <c r="C1381" i="1"/>
  <c r="H1380" i="1"/>
  <c r="G1380" i="1"/>
  <c r="D1380" i="1"/>
  <c r="C1380" i="1"/>
  <c r="G1379" i="1"/>
  <c r="D1379" i="1"/>
  <c r="H1379" i="1" s="1"/>
  <c r="C1379" i="1"/>
  <c r="D1378" i="1"/>
  <c r="C1378" i="1"/>
  <c r="H1377" i="1"/>
  <c r="G1377" i="1"/>
  <c r="D1377" i="1"/>
  <c r="C1377" i="1"/>
  <c r="H1376" i="1"/>
  <c r="D1376" i="1"/>
  <c r="G1376" i="1" s="1"/>
  <c r="C1376" i="1"/>
  <c r="D1375" i="1"/>
  <c r="C1375" i="1"/>
  <c r="G1374" i="1"/>
  <c r="D1374" i="1"/>
  <c r="C1374" i="1"/>
  <c r="H1374" i="1" s="1"/>
  <c r="H1373" i="1"/>
  <c r="D1373" i="1"/>
  <c r="G1373" i="1" s="1"/>
  <c r="C1373" i="1"/>
  <c r="D1372" i="1"/>
  <c r="C1372" i="1"/>
  <c r="D1371" i="1"/>
  <c r="C1371" i="1"/>
  <c r="H1371" i="1" s="1"/>
  <c r="H1370" i="1"/>
  <c r="D1370" i="1"/>
  <c r="G1370" i="1" s="1"/>
  <c r="C1370" i="1"/>
  <c r="D1369" i="1"/>
  <c r="C1369" i="1"/>
  <c r="G1368" i="1"/>
  <c r="D1368" i="1"/>
  <c r="C1368" i="1"/>
  <c r="H1368" i="1" s="1"/>
  <c r="G1367" i="1"/>
  <c r="D1367" i="1"/>
  <c r="H1367" i="1" s="1"/>
  <c r="C1367" i="1"/>
  <c r="D1366" i="1"/>
  <c r="C1366" i="1"/>
  <c r="D1365" i="1"/>
  <c r="C1365" i="1"/>
  <c r="H1365" i="1" s="1"/>
  <c r="H1364" i="1"/>
  <c r="G1364" i="1"/>
  <c r="D1364" i="1"/>
  <c r="C1364" i="1"/>
  <c r="D1363" i="1"/>
  <c r="C1363" i="1"/>
  <c r="H1362" i="1"/>
  <c r="G1362" i="1"/>
  <c r="D1362" i="1"/>
  <c r="C1362" i="1"/>
  <c r="G1361" i="1"/>
  <c r="D1361" i="1"/>
  <c r="H1361" i="1" s="1"/>
  <c r="C1361" i="1"/>
  <c r="D1360" i="1"/>
  <c r="C1360" i="1"/>
  <c r="H1359" i="1"/>
  <c r="G1359" i="1"/>
  <c r="D1359" i="1"/>
  <c r="C1359" i="1"/>
  <c r="H1358" i="1"/>
  <c r="D1358" i="1"/>
  <c r="G1358" i="1" s="1"/>
  <c r="C1358" i="1"/>
  <c r="D1357" i="1"/>
  <c r="C1357" i="1"/>
  <c r="G1356" i="1"/>
  <c r="D1356" i="1"/>
  <c r="C1356" i="1"/>
  <c r="H1356" i="1" s="1"/>
  <c r="H1355" i="1"/>
  <c r="D1355" i="1"/>
  <c r="G1355" i="1" s="1"/>
  <c r="C1355" i="1"/>
  <c r="D1354" i="1"/>
  <c r="C1354" i="1"/>
  <c r="D1353" i="1"/>
  <c r="C1353" i="1"/>
  <c r="H1353" i="1" s="1"/>
  <c r="H1352" i="1"/>
  <c r="D1352" i="1"/>
  <c r="G1352" i="1" s="1"/>
  <c r="C1352" i="1"/>
  <c r="D1351" i="1"/>
  <c r="C1351" i="1"/>
  <c r="G1350" i="1"/>
  <c r="D1350" i="1"/>
  <c r="C1350" i="1"/>
  <c r="H1350" i="1" s="1"/>
  <c r="G1349" i="1"/>
  <c r="D1349" i="1"/>
  <c r="H1349" i="1" s="1"/>
  <c r="C1349" i="1"/>
  <c r="D1348" i="1"/>
  <c r="C1348" i="1"/>
  <c r="D1347" i="1"/>
  <c r="C1347" i="1"/>
  <c r="H1347" i="1" s="1"/>
  <c r="H1346" i="1"/>
  <c r="G1346" i="1"/>
  <c r="D1346" i="1"/>
  <c r="C1346" i="1"/>
  <c r="G1345" i="1"/>
  <c r="D1345" i="1"/>
  <c r="C1345" i="1"/>
  <c r="H1345" i="1" s="1"/>
  <c r="G1344" i="1"/>
  <c r="D1344" i="1"/>
  <c r="C1344" i="1"/>
  <c r="H1344" i="1" s="1"/>
  <c r="H1343" i="1"/>
  <c r="G1343" i="1"/>
  <c r="D1343" i="1"/>
  <c r="C1343" i="1"/>
  <c r="H1342" i="1"/>
  <c r="G1342" i="1"/>
  <c r="D1342" i="1"/>
  <c r="C1342" i="1"/>
  <c r="G1341" i="1"/>
  <c r="D1341" i="1"/>
  <c r="C1341" i="1"/>
  <c r="H1341" i="1" s="1"/>
  <c r="H1340" i="1"/>
  <c r="D1340" i="1"/>
  <c r="G1340" i="1" s="1"/>
  <c r="C1340" i="1"/>
  <c r="H1339" i="1"/>
  <c r="G1339" i="1"/>
  <c r="D1339" i="1"/>
  <c r="C1339" i="1"/>
  <c r="G1338" i="1"/>
  <c r="D1338" i="1"/>
  <c r="C1338" i="1"/>
  <c r="H1338" i="1" s="1"/>
  <c r="H1337" i="1"/>
  <c r="G1337" i="1"/>
  <c r="D1337" i="1"/>
  <c r="C1337" i="1"/>
  <c r="H1336" i="1"/>
  <c r="G1336" i="1"/>
  <c r="D1336" i="1"/>
  <c r="C1336" i="1"/>
  <c r="G1335" i="1"/>
  <c r="D1335" i="1"/>
  <c r="C1335" i="1"/>
  <c r="H1335" i="1" s="1"/>
  <c r="H1334" i="1"/>
  <c r="G1334" i="1"/>
  <c r="D1334" i="1"/>
  <c r="C1334" i="1"/>
  <c r="H1333" i="1"/>
  <c r="G1333" i="1"/>
  <c r="D1333" i="1"/>
  <c r="C1333" i="1"/>
  <c r="G1332" i="1"/>
  <c r="D1332" i="1"/>
  <c r="C1332" i="1"/>
  <c r="H1332" i="1" s="1"/>
  <c r="H1331" i="1"/>
  <c r="G1331" i="1"/>
  <c r="D1331" i="1"/>
  <c r="C1331" i="1"/>
  <c r="H1330" i="1"/>
  <c r="G1330" i="1"/>
  <c r="D1330" i="1"/>
  <c r="C1330" i="1"/>
  <c r="G1329" i="1"/>
  <c r="D1329" i="1"/>
  <c r="C1329" i="1"/>
  <c r="H1329" i="1" s="1"/>
  <c r="H1328" i="1"/>
  <c r="G1328" i="1"/>
  <c r="D1328" i="1"/>
  <c r="C1328" i="1"/>
  <c r="H1327" i="1"/>
  <c r="G1327" i="1"/>
  <c r="D1327" i="1"/>
  <c r="C1327" i="1"/>
  <c r="G1326" i="1"/>
  <c r="D1326" i="1"/>
  <c r="C1326" i="1"/>
  <c r="H1326" i="1" s="1"/>
  <c r="H1325" i="1"/>
  <c r="G1325" i="1"/>
  <c r="D1325" i="1"/>
  <c r="C1325" i="1"/>
  <c r="H1324" i="1"/>
  <c r="G1324" i="1"/>
  <c r="D1324" i="1"/>
  <c r="C1324" i="1"/>
  <c r="G1323" i="1"/>
  <c r="D1323" i="1"/>
  <c r="C1323" i="1"/>
  <c r="H1323" i="1" s="1"/>
  <c r="H1322" i="1"/>
  <c r="G1322" i="1"/>
  <c r="D1322" i="1"/>
  <c r="C1322" i="1"/>
  <c r="H1321" i="1"/>
  <c r="G1321" i="1"/>
  <c r="D1321" i="1"/>
  <c r="C1321" i="1"/>
  <c r="G1320" i="1"/>
  <c r="D1320" i="1"/>
  <c r="C1320" i="1"/>
  <c r="H1320" i="1" s="1"/>
  <c r="H1319" i="1"/>
  <c r="G1319" i="1"/>
  <c r="D1319" i="1"/>
  <c r="C1319" i="1"/>
  <c r="H1318" i="1"/>
  <c r="G1318" i="1"/>
  <c r="D1318" i="1"/>
  <c r="C1318" i="1"/>
  <c r="G1317" i="1"/>
  <c r="D1317" i="1"/>
  <c r="C1317" i="1"/>
  <c r="H1317" i="1" s="1"/>
  <c r="H1316" i="1"/>
  <c r="G1316" i="1"/>
  <c r="D1316" i="1"/>
  <c r="C1316" i="1"/>
  <c r="H1315" i="1"/>
  <c r="G1315" i="1"/>
  <c r="D1315" i="1"/>
  <c r="C1315" i="1"/>
  <c r="G1314" i="1"/>
  <c r="D1314" i="1"/>
  <c r="C1314" i="1"/>
  <c r="H1314" i="1" s="1"/>
  <c r="H1313" i="1"/>
  <c r="G1313" i="1"/>
  <c r="D1313" i="1"/>
  <c r="C1313" i="1"/>
  <c r="H1312" i="1"/>
  <c r="G1312" i="1"/>
  <c r="D1312" i="1"/>
  <c r="C1312" i="1"/>
  <c r="D1311" i="1"/>
  <c r="G1311" i="1" s="1"/>
  <c r="C1311" i="1"/>
  <c r="H1310" i="1"/>
  <c r="G1310" i="1"/>
  <c r="D1310" i="1"/>
  <c r="C1310" i="1"/>
  <c r="H1309" i="1"/>
  <c r="G1309" i="1"/>
  <c r="D1309" i="1"/>
  <c r="C1309" i="1"/>
  <c r="G1308" i="1"/>
  <c r="D1308" i="1"/>
  <c r="C1308" i="1"/>
  <c r="H1308" i="1" s="1"/>
  <c r="H1307" i="1"/>
  <c r="G1307" i="1"/>
  <c r="D1307" i="1"/>
  <c r="C1307" i="1"/>
  <c r="H1306" i="1"/>
  <c r="G1306" i="1"/>
  <c r="D1306" i="1"/>
  <c r="C1306" i="1"/>
  <c r="D1305" i="1"/>
  <c r="G1305" i="1" s="1"/>
  <c r="C1305" i="1"/>
  <c r="H1304" i="1"/>
  <c r="G1304" i="1"/>
  <c r="D1304" i="1"/>
  <c r="C1304" i="1"/>
  <c r="H1303" i="1"/>
  <c r="G1303" i="1"/>
  <c r="D1303" i="1"/>
  <c r="C1303" i="1"/>
  <c r="D1302" i="1"/>
  <c r="G1302" i="1" s="1"/>
  <c r="C1302" i="1"/>
  <c r="H1301" i="1"/>
  <c r="G1301" i="1"/>
  <c r="D1301" i="1"/>
  <c r="C1301" i="1"/>
  <c r="D1300" i="1"/>
  <c r="H1300" i="1" s="1"/>
  <c r="C1300" i="1"/>
  <c r="D1299" i="1"/>
  <c r="G1299" i="1" s="1"/>
  <c r="C1299" i="1"/>
  <c r="H1298" i="1"/>
  <c r="G1298" i="1"/>
  <c r="D1298" i="1"/>
  <c r="C1298" i="1"/>
  <c r="D1297" i="1"/>
  <c r="H1297" i="1" s="1"/>
  <c r="C1297" i="1"/>
  <c r="G1296" i="1"/>
  <c r="D1296" i="1"/>
  <c r="C1296" i="1"/>
  <c r="H1296" i="1" s="1"/>
  <c r="D1295" i="1"/>
  <c r="H1295" i="1" s="1"/>
  <c r="C1295" i="1"/>
  <c r="D1294" i="1"/>
  <c r="H1294" i="1" s="1"/>
  <c r="C1294" i="1"/>
  <c r="H1293" i="1"/>
  <c r="D1293" i="1"/>
  <c r="G1293" i="1" s="1"/>
  <c r="C1293" i="1"/>
  <c r="D1292" i="1"/>
  <c r="H1292" i="1" s="1"/>
  <c r="C1292" i="1"/>
  <c r="D1291" i="1"/>
  <c r="C1291" i="1"/>
  <c r="H1290" i="1"/>
  <c r="D1290" i="1"/>
  <c r="G1290" i="1" s="1"/>
  <c r="C1290" i="1"/>
  <c r="D1289" i="1"/>
  <c r="H1289" i="1" s="1"/>
  <c r="C1289" i="1"/>
  <c r="H1288" i="1"/>
  <c r="D1288" i="1"/>
  <c r="G1288" i="1" s="1"/>
  <c r="C1288" i="1"/>
  <c r="H1287" i="1"/>
  <c r="D1287" i="1"/>
  <c r="G1287" i="1" s="1"/>
  <c r="C1287" i="1"/>
  <c r="H1286" i="1"/>
  <c r="D1286" i="1"/>
  <c r="G1286" i="1" s="1"/>
  <c r="C1286" i="1"/>
  <c r="D1285" i="1"/>
  <c r="H1285" i="1" s="1"/>
  <c r="C1285" i="1"/>
  <c r="G1284" i="1"/>
  <c r="D1284" i="1"/>
  <c r="H1284" i="1" s="1"/>
  <c r="C1284" i="1"/>
  <c r="H1283" i="1"/>
  <c r="D1283" i="1"/>
  <c r="G1283" i="1" s="1"/>
  <c r="C1283" i="1"/>
  <c r="D1282" i="1"/>
  <c r="H1282" i="1" s="1"/>
  <c r="C1282" i="1"/>
  <c r="C1281" i="1"/>
  <c r="H1280" i="1"/>
  <c r="D1280" i="1"/>
  <c r="G1280" i="1" s="1"/>
  <c r="C1280" i="1"/>
  <c r="D1279" i="1"/>
  <c r="H1279" i="1" s="1"/>
  <c r="C1279" i="1"/>
  <c r="C1278" i="1"/>
  <c r="D1277" i="1"/>
  <c r="H1277" i="1" s="1"/>
  <c r="C1277" i="1"/>
  <c r="H1276" i="1"/>
  <c r="G1276" i="1"/>
  <c r="D1276" i="1"/>
  <c r="C1276" i="1"/>
  <c r="H1275" i="1"/>
  <c r="D1275" i="1"/>
  <c r="G1275" i="1" s="1"/>
  <c r="C1275" i="1"/>
  <c r="D1274" i="1"/>
  <c r="H1274" i="1" s="1"/>
  <c r="C1274" i="1"/>
  <c r="G1273" i="1"/>
  <c r="D1273" i="1"/>
  <c r="H1273" i="1" s="1"/>
  <c r="C1273" i="1"/>
  <c r="H1272" i="1"/>
  <c r="D1272" i="1"/>
  <c r="G1272" i="1" s="1"/>
  <c r="C1272" i="1"/>
  <c r="H1271" i="1"/>
  <c r="D1271" i="1"/>
  <c r="G1271" i="1" s="1"/>
  <c r="C1271" i="1"/>
  <c r="D1270" i="1"/>
  <c r="H1270" i="1" s="1"/>
  <c r="C1270" i="1"/>
  <c r="H1269" i="1"/>
  <c r="D1269" i="1"/>
  <c r="G1269" i="1" s="1"/>
  <c r="C1269" i="1"/>
  <c r="D1268" i="1"/>
  <c r="G1268" i="1" s="1"/>
  <c r="C1268" i="1"/>
  <c r="G1267" i="1"/>
  <c r="D1267" i="1"/>
  <c r="H1267" i="1" s="1"/>
  <c r="C1267" i="1"/>
  <c r="H1266" i="1"/>
  <c r="D1266" i="1"/>
  <c r="G1266" i="1" s="1"/>
  <c r="C1266" i="1"/>
  <c r="D1265" i="1"/>
  <c r="H1265" i="1" s="1"/>
  <c r="C1265" i="1"/>
  <c r="C1264" i="1"/>
  <c r="H1263" i="1"/>
  <c r="G1263" i="1"/>
  <c r="D1263" i="1"/>
  <c r="C1263" i="1"/>
  <c r="D1262" i="1"/>
  <c r="G1262" i="1" s="1"/>
  <c r="C1262" i="1"/>
  <c r="D1261" i="1"/>
  <c r="G1261" i="1" s="1"/>
  <c r="C1261" i="1"/>
  <c r="C1260" i="1"/>
  <c r="C1259" i="1"/>
  <c r="D1258" i="1"/>
  <c r="H1258" i="1" s="1"/>
  <c r="C1258" i="1"/>
  <c r="H1257" i="1"/>
  <c r="G1257" i="1"/>
  <c r="D1257" i="1"/>
  <c r="C1257" i="1"/>
  <c r="D1256" i="1"/>
  <c r="H1256" i="1" s="1"/>
  <c r="C1256" i="1"/>
  <c r="C1255" i="1"/>
  <c r="H1254" i="1"/>
  <c r="D1254" i="1"/>
  <c r="G1254" i="1" s="1"/>
  <c r="C1254" i="1"/>
  <c r="D1253" i="1"/>
  <c r="H1253" i="1" s="1"/>
  <c r="C1253" i="1"/>
  <c r="D1252" i="1"/>
  <c r="H1252" i="1" s="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D1184" i="1"/>
  <c r="H1184" i="1" s="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C1080" i="1"/>
  <c r="H1080" i="1" s="1"/>
  <c r="D1079" i="1"/>
  <c r="C1079" i="1"/>
  <c r="G1079" i="1" s="1"/>
  <c r="D1078" i="1"/>
  <c r="C1078" i="1"/>
  <c r="H1077" i="1"/>
  <c r="G1077" i="1"/>
  <c r="D1077" i="1"/>
  <c r="C1077" i="1"/>
  <c r="D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H1057" i="1"/>
  <c r="D1057" i="1"/>
  <c r="G1057" i="1" s="1"/>
  <c r="C1057" i="1"/>
  <c r="H1056" i="1"/>
  <c r="G1056" i="1"/>
  <c r="D1056" i="1"/>
  <c r="C1056" i="1"/>
  <c r="D1055" i="1"/>
  <c r="G1055" i="1" s="1"/>
  <c r="C1055" i="1"/>
  <c r="H1054" i="1"/>
  <c r="D1054" i="1"/>
  <c r="G1054" i="1" s="1"/>
  <c r="C1054" i="1"/>
  <c r="H1053" i="1"/>
  <c r="G1053" i="1"/>
  <c r="D1053" i="1"/>
  <c r="C1053" i="1"/>
  <c r="H1052" i="1"/>
  <c r="G1052" i="1"/>
  <c r="D1052" i="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D1039" i="1"/>
  <c r="G1039" i="1" s="1"/>
  <c r="C1039" i="1"/>
  <c r="D1038" i="1"/>
  <c r="H1038" i="1" s="1"/>
  <c r="C1038" i="1"/>
  <c r="D1037" i="1"/>
  <c r="H1037" i="1" s="1"/>
  <c r="C1037" i="1"/>
  <c r="D1036" i="1"/>
  <c r="H1036" i="1" s="1"/>
  <c r="C1036" i="1"/>
  <c r="D1035" i="1"/>
  <c r="H1035" i="1" s="1"/>
  <c r="C1035" i="1"/>
  <c r="C1034" i="1"/>
  <c r="H1033" i="1"/>
  <c r="G1033" i="1"/>
  <c r="D1033" i="1"/>
  <c r="C1033" i="1"/>
  <c r="H1032" i="1"/>
  <c r="G1032" i="1"/>
  <c r="D1032" i="1"/>
  <c r="C1032" i="1"/>
  <c r="G1031" i="1"/>
  <c r="D1031" i="1"/>
  <c r="H1031" i="1" s="1"/>
  <c r="C1031" i="1"/>
  <c r="D1030" i="1"/>
  <c r="H1030" i="1" s="1"/>
  <c r="C1030" i="1"/>
  <c r="D1029" i="1"/>
  <c r="H1029" i="1" s="1"/>
  <c r="C1029" i="1"/>
  <c r="D1028" i="1"/>
  <c r="G1028" i="1" s="1"/>
  <c r="C1028" i="1"/>
  <c r="H1027" i="1"/>
  <c r="G1027" i="1"/>
  <c r="D1027" i="1"/>
  <c r="C1027" i="1"/>
  <c r="D1026" i="1"/>
  <c r="H1026" i="1" s="1"/>
  <c r="C1026" i="1"/>
  <c r="D1025" i="1"/>
  <c r="G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D1016" i="1"/>
  <c r="H1016" i="1" s="1"/>
  <c r="C1016" i="1"/>
  <c r="H1015" i="1"/>
  <c r="D1015" i="1"/>
  <c r="G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D735" i="1"/>
  <c r="H735" i="1" s="1"/>
  <c r="C735" i="1"/>
  <c r="H734" i="1"/>
  <c r="G734" i="1"/>
  <c r="D734" i="1"/>
  <c r="C734" i="1"/>
  <c r="D733" i="1"/>
  <c r="H733" i="1" s="1"/>
  <c r="C733" i="1"/>
  <c r="H732" i="1"/>
  <c r="G732" i="1"/>
  <c r="D732" i="1"/>
  <c r="C732" i="1"/>
  <c r="D731" i="1"/>
  <c r="H731" i="1" s="1"/>
  <c r="C731" i="1"/>
  <c r="H730" i="1"/>
  <c r="G730" i="1"/>
  <c r="D730" i="1"/>
  <c r="C730" i="1"/>
  <c r="H729" i="1"/>
  <c r="D729" i="1"/>
  <c r="G729" i="1" s="1"/>
  <c r="C729" i="1"/>
  <c r="H728" i="1"/>
  <c r="G728" i="1"/>
  <c r="D728" i="1"/>
  <c r="C728" i="1"/>
  <c r="D727" i="1"/>
  <c r="G727" i="1" s="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D649" i="1"/>
  <c r="H649" i="1" s="1"/>
  <c r="C649" i="1"/>
  <c r="H648" i="1"/>
  <c r="G648" i="1"/>
  <c r="D648" i="1"/>
  <c r="C648" i="1"/>
  <c r="D647" i="1"/>
  <c r="H647" i="1" s="1"/>
  <c r="C647" i="1"/>
  <c r="D646" i="1"/>
  <c r="H646" i="1" s="1"/>
  <c r="C646" i="1"/>
  <c r="H645" i="1"/>
  <c r="G645" i="1"/>
  <c r="D645" i="1"/>
  <c r="C645" i="1"/>
  <c r="C642" i="1"/>
  <c r="C641"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H422" i="1" s="1"/>
  <c r="C422" i="1"/>
  <c r="D421" i="1"/>
  <c r="H421" i="1" s="1"/>
  <c r="C421" i="1"/>
  <c r="H416" i="1"/>
  <c r="G416" i="1"/>
  <c r="D416" i="1"/>
  <c r="C416" i="1"/>
  <c r="D415" i="1"/>
  <c r="H415" i="1" s="1"/>
  <c r="C415" i="1"/>
  <c r="D414" i="1"/>
  <c r="G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D378" i="1"/>
  <c r="H378" i="1" s="1"/>
  <c r="C378" i="1"/>
  <c r="D377" i="1"/>
  <c r="H377" i="1" s="1"/>
  <c r="C377" i="1"/>
  <c r="D376" i="1"/>
  <c r="H376" i="1" s="1"/>
  <c r="C376" i="1"/>
  <c r="D375" i="1"/>
  <c r="G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D213" i="1"/>
  <c r="H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G197" i="1"/>
  <c r="D197" i="1"/>
  <c r="H197" i="1" s="1"/>
  <c r="C197" i="1"/>
  <c r="H196" i="1"/>
  <c r="G196" i="1"/>
  <c r="D196" i="1"/>
  <c r="C196" i="1"/>
  <c r="H195" i="1"/>
  <c r="D195" i="1"/>
  <c r="G195" i="1" s="1"/>
  <c r="C195" i="1"/>
  <c r="H194" i="1"/>
  <c r="G194" i="1"/>
  <c r="D194" i="1"/>
  <c r="C194" i="1"/>
  <c r="D193" i="1"/>
  <c r="H193" i="1" s="1"/>
  <c r="C193" i="1"/>
  <c r="H192" i="1"/>
  <c r="G192" i="1"/>
  <c r="D192" i="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D181" i="1"/>
  <c r="H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H166" i="1"/>
  <c r="D166" i="1"/>
  <c r="G166" i="1" s="1"/>
  <c r="C166" i="1"/>
  <c r="H165" i="1"/>
  <c r="G165" i="1"/>
  <c r="D165" i="1"/>
  <c r="C165" i="1"/>
  <c r="D164" i="1"/>
  <c r="H164" i="1" s="1"/>
  <c r="C164" i="1"/>
  <c r="H163" i="1"/>
  <c r="G163" i="1"/>
  <c r="D163" i="1"/>
  <c r="C163" i="1"/>
  <c r="D162" i="1"/>
  <c r="H162" i="1" s="1"/>
  <c r="C162" i="1"/>
  <c r="C161" i="1"/>
  <c r="H159" i="1"/>
  <c r="G159" i="1"/>
  <c r="D159" i="1"/>
  <c r="C159" i="1"/>
  <c r="H158" i="1"/>
  <c r="G158" i="1"/>
  <c r="D158" i="1"/>
  <c r="C158" i="1"/>
  <c r="H157" i="1"/>
  <c r="G157" i="1"/>
  <c r="D157" i="1"/>
  <c r="C157" i="1"/>
  <c r="D156" i="1"/>
  <c r="H156" i="1" s="1"/>
  <c r="C156" i="1"/>
  <c r="D155" i="1"/>
  <c r="G155" i="1" s="1"/>
  <c r="C155" i="1"/>
  <c r="D154" i="1"/>
  <c r="H154" i="1" s="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G132" i="1" s="1"/>
  <c r="C132" i="1"/>
  <c r="H131" i="1"/>
  <c r="D131" i="1"/>
  <c r="G131" i="1" s="1"/>
  <c r="C131" i="1"/>
  <c r="C130" i="1"/>
  <c r="H129" i="1"/>
  <c r="G129" i="1"/>
  <c r="D129" i="1"/>
  <c r="C129" i="1"/>
  <c r="H128" i="1"/>
  <c r="G128" i="1"/>
  <c r="D128" i="1"/>
  <c r="C128" i="1"/>
  <c r="G127" i="1"/>
  <c r="D127" i="1"/>
  <c r="H127" i="1" s="1"/>
  <c r="C127" i="1"/>
  <c r="D126" i="1"/>
  <c r="G126" i="1" s="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G79"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J1580" i="1" l="1"/>
  <c r="H1578" i="1"/>
  <c r="H1580" i="1"/>
  <c r="G1579" i="1"/>
  <c r="I1579" i="1" s="1"/>
  <c r="C1577" i="1"/>
  <c r="H1577" i="1" s="1"/>
  <c r="J1575" i="1"/>
  <c r="I1573" i="1"/>
  <c r="E38" i="7"/>
  <c r="H1573" i="1"/>
  <c r="H1576" i="1"/>
  <c r="I1576" i="1" s="1"/>
  <c r="G1575" i="1"/>
  <c r="G1574" i="1"/>
  <c r="H1574" i="1"/>
  <c r="H1572" i="1"/>
  <c r="G1572" i="1"/>
  <c r="D38" i="7"/>
  <c r="G1569" i="1"/>
  <c r="I1569" i="1" s="1"/>
  <c r="J1565" i="1"/>
  <c r="E22" i="7"/>
  <c r="H1566" i="1"/>
  <c r="D22" i="7"/>
  <c r="D5" i="7" s="1"/>
  <c r="G1564" i="1"/>
  <c r="J1561" i="1"/>
  <c r="I1559" i="1"/>
  <c r="J1558" i="1"/>
  <c r="H1557" i="1"/>
  <c r="H1561" i="1"/>
  <c r="J1557" i="1"/>
  <c r="C1556" i="1"/>
  <c r="G1557" i="1"/>
  <c r="I1557" i="1" s="1"/>
  <c r="G1554" i="1"/>
  <c r="H1547" i="1"/>
  <c r="D6" i="7"/>
  <c r="G1553" i="1"/>
  <c r="I1553" i="1" s="1"/>
  <c r="H1552" i="1"/>
  <c r="G1547" i="1"/>
  <c r="J1546" i="1"/>
  <c r="G1546" i="1"/>
  <c r="J1544" i="1"/>
  <c r="G1543" i="1"/>
  <c r="E6" i="7"/>
  <c r="G1544" i="1"/>
  <c r="C1540" i="1"/>
  <c r="C1539" i="1"/>
  <c r="H1529" i="1"/>
  <c r="G1386" i="1"/>
  <c r="H1385" i="1"/>
  <c r="G1400" i="1"/>
  <c r="G1394" i="1"/>
  <c r="G1278" i="1"/>
  <c r="H1291" i="1"/>
  <c r="H1262" i="1"/>
  <c r="G1397" i="1"/>
  <c r="H1394" i="1"/>
  <c r="H1386" i="1"/>
  <c r="H1389" i="1"/>
  <c r="E319" i="9"/>
  <c r="B319" i="9" s="1"/>
  <c r="G1038" i="1"/>
  <c r="G1037" i="1"/>
  <c r="G1036" i="1"/>
  <c r="G1030" i="1"/>
  <c r="G1382" i="1"/>
  <c r="H1311" i="1"/>
  <c r="H1305" i="1"/>
  <c r="G1300" i="1"/>
  <c r="F297" i="5"/>
  <c r="E335" i="9"/>
  <c r="B335" i="9" s="1"/>
  <c r="H1302" i="1"/>
  <c r="H1299" i="1"/>
  <c r="G1297" i="1"/>
  <c r="G1295" i="1"/>
  <c r="G1294" i="1"/>
  <c r="G1292" i="1"/>
  <c r="G1291" i="1"/>
  <c r="G1289" i="1"/>
  <c r="G1285" i="1"/>
  <c r="D1281" i="1"/>
  <c r="H1281" i="1" s="1"/>
  <c r="H1278" i="1"/>
  <c r="G1282" i="1"/>
  <c r="G1279" i="1"/>
  <c r="G1277" i="1"/>
  <c r="G1274" i="1"/>
  <c r="H1268" i="1"/>
  <c r="G1270" i="1"/>
  <c r="H1264" i="1"/>
  <c r="G1264" i="1"/>
  <c r="E255" i="5"/>
  <c r="D1259" i="1" s="1"/>
  <c r="H1259" i="1" s="1"/>
  <c r="G1265" i="1"/>
  <c r="G1253" i="1"/>
  <c r="H1261" i="1"/>
  <c r="F256" i="5"/>
  <c r="G1260" i="1"/>
  <c r="G1258" i="1"/>
  <c r="G1256" i="1"/>
  <c r="G1252" i="1"/>
  <c r="G1251" i="1"/>
  <c r="E340" i="9"/>
  <c r="B340" i="9" s="1"/>
  <c r="G1185" i="1"/>
  <c r="G1188" i="1"/>
  <c r="G1184" i="1"/>
  <c r="G1183" i="1"/>
  <c r="G1165" i="1"/>
  <c r="G1092" i="1"/>
  <c r="G1087" i="1"/>
  <c r="G1090" i="1"/>
  <c r="F341" i="9"/>
  <c r="B341" i="9" s="1"/>
  <c r="H1078" i="1"/>
  <c r="H1076" i="1"/>
  <c r="H1079" i="1"/>
  <c r="G1060" i="1"/>
  <c r="G1059" i="1"/>
  <c r="H1055" i="1"/>
  <c r="G1050" i="1"/>
  <c r="F45" i="5"/>
  <c r="D1034" i="1"/>
  <c r="G1034" i="1" s="1"/>
  <c r="G1035" i="1"/>
  <c r="G1029" i="1"/>
  <c r="H1028" i="1"/>
  <c r="G1026" i="1"/>
  <c r="G1024" i="1"/>
  <c r="H1025" i="1"/>
  <c r="E12" i="5"/>
  <c r="D1017" i="1" s="1"/>
  <c r="H1017" i="1" s="1"/>
  <c r="G1023" i="1"/>
  <c r="G1020" i="1"/>
  <c r="F13" i="5"/>
  <c r="G1018" i="1"/>
  <c r="G1016" i="1"/>
  <c r="G1014" i="1"/>
  <c r="F8" i="5"/>
  <c r="G1013" i="1"/>
  <c r="G737" i="1"/>
  <c r="E294" i="9"/>
  <c r="B294" i="9" s="1"/>
  <c r="G635" i="1"/>
  <c r="G415" i="1"/>
  <c r="H414" i="1"/>
  <c r="E647" i="4"/>
  <c r="D641" i="1" s="1"/>
  <c r="H641" i="1" s="1"/>
  <c r="G733" i="1"/>
  <c r="E53" i="9"/>
  <c r="B53" i="9" s="1"/>
  <c r="G836" i="1"/>
  <c r="G735" i="1"/>
  <c r="G731" i="1"/>
  <c r="H727" i="1"/>
  <c r="E46" i="9"/>
  <c r="B46" i="9" s="1"/>
  <c r="G717" i="1"/>
  <c r="G676" i="1"/>
  <c r="E296" i="9"/>
  <c r="B296" i="9"/>
  <c r="G646" i="1"/>
  <c r="G647" i="1"/>
  <c r="G649" i="1"/>
  <c r="G422" i="1"/>
  <c r="G298" i="1"/>
  <c r="G421" i="1"/>
  <c r="E648" i="4"/>
  <c r="D642" i="1" s="1"/>
  <c r="F236" i="9"/>
  <c r="G423" i="1"/>
  <c r="G300" i="1"/>
  <c r="G408" i="1"/>
  <c r="G407" i="1"/>
  <c r="G381" i="1"/>
  <c r="D374" i="1"/>
  <c r="H374" i="1" s="1"/>
  <c r="G378" i="1"/>
  <c r="E373" i="4"/>
  <c r="D368" i="1" s="1"/>
  <c r="G377" i="1"/>
  <c r="G376" i="1"/>
  <c r="H375" i="1"/>
  <c r="G265" i="1"/>
  <c r="G266" i="1"/>
  <c r="H198" i="1"/>
  <c r="G198" i="1"/>
  <c r="F216" i="4"/>
  <c r="G213" i="1"/>
  <c r="F202" i="4"/>
  <c r="G193" i="1"/>
  <c r="E55" i="9"/>
  <c r="B55" i="9" s="1"/>
  <c r="B242" i="9"/>
  <c r="G190" i="1"/>
  <c r="B240" i="9"/>
  <c r="H182" i="1"/>
  <c r="E52" i="9"/>
  <c r="B52" i="9" s="1"/>
  <c r="G181" i="1"/>
  <c r="E51" i="9"/>
  <c r="B51" i="9" s="1"/>
  <c r="G178" i="1"/>
  <c r="G177" i="1"/>
  <c r="G176" i="1"/>
  <c r="G174" i="1"/>
  <c r="F178" i="4"/>
  <c r="G175" i="1"/>
  <c r="G173" i="1"/>
  <c r="G171" i="1"/>
  <c r="G170" i="1"/>
  <c r="G169" i="1"/>
  <c r="G168" i="1"/>
  <c r="F170" i="4"/>
  <c r="G167" i="1"/>
  <c r="H161" i="1"/>
  <c r="G161" i="1"/>
  <c r="G164" i="1"/>
  <c r="E49" i="9"/>
  <c r="B49" i="9" s="1"/>
  <c r="G162" i="1"/>
  <c r="E164" i="4"/>
  <c r="D160" i="1" s="1"/>
  <c r="G156" i="1"/>
  <c r="H155" i="1"/>
  <c r="G154" i="1"/>
  <c r="G150" i="1"/>
  <c r="G151" i="1"/>
  <c r="H130" i="1"/>
  <c r="G130" i="1"/>
  <c r="H132" i="1"/>
  <c r="F135" i="4"/>
  <c r="F134" i="4"/>
  <c r="H126" i="1"/>
  <c r="E125" i="4"/>
  <c r="D121" i="1" s="1"/>
  <c r="G125" i="1"/>
  <c r="G113" i="1"/>
  <c r="F112" i="4"/>
  <c r="G81" i="1"/>
  <c r="F68" i="4"/>
  <c r="G65" i="1"/>
  <c r="G64" i="1"/>
  <c r="G1686" i="1"/>
  <c r="G1681" i="1"/>
  <c r="G1620" i="1"/>
  <c r="H1612" i="1"/>
  <c r="C1604" i="1"/>
  <c r="H1604" i="1" s="1"/>
  <c r="G1606" i="1"/>
  <c r="G1602" i="1"/>
  <c r="G1593" i="1"/>
  <c r="H1588" i="1"/>
  <c r="D6" i="8"/>
  <c r="C1583" i="1" s="1"/>
  <c r="E31" i="9"/>
  <c r="B31" i="9" s="1"/>
  <c r="E311" i="9"/>
  <c r="B311" i="9" s="1"/>
  <c r="E326" i="9"/>
  <c r="B326" i="9" s="1"/>
  <c r="G1078" i="1"/>
  <c r="F71" i="5"/>
  <c r="G1076" i="1"/>
  <c r="G1080" i="1"/>
  <c r="E36" i="9"/>
  <c r="B36" i="9" s="1"/>
  <c r="B236" i="9"/>
  <c r="E37" i="9"/>
  <c r="B37" i="9" s="1"/>
  <c r="H578" i="1"/>
  <c r="G578" i="1"/>
  <c r="H1360" i="1"/>
  <c r="G1360" i="1"/>
  <c r="H1414" i="1"/>
  <c r="G1414" i="1"/>
  <c r="D45" i="8"/>
  <c r="C1628" i="1"/>
  <c r="G1436" i="1"/>
  <c r="G1443" i="1"/>
  <c r="H1447" i="1"/>
  <c r="G1447" i="1"/>
  <c r="G1454" i="1"/>
  <c r="G1461" i="1"/>
  <c r="H1465" i="1"/>
  <c r="G1465" i="1"/>
  <c r="G1472" i="1"/>
  <c r="G1479" i="1"/>
  <c r="H1488" i="1"/>
  <c r="G1488" i="1"/>
  <c r="H1497" i="1"/>
  <c r="G1497" i="1"/>
  <c r="H1506" i="1"/>
  <c r="G1506" i="1"/>
  <c r="H1526" i="1"/>
  <c r="G1526" i="1"/>
  <c r="H1531" i="1"/>
  <c r="G1635" i="1"/>
  <c r="G1684" i="1"/>
  <c r="H1378" i="1"/>
  <c r="G1378" i="1"/>
  <c r="H1396" i="1"/>
  <c r="G1396" i="1"/>
  <c r="D1223" i="1"/>
  <c r="G1353" i="1"/>
  <c r="H1357" i="1"/>
  <c r="G1357" i="1"/>
  <c r="G1371" i="1"/>
  <c r="H1375" i="1"/>
  <c r="G1375" i="1"/>
  <c r="G1389" i="1"/>
  <c r="H1393" i="1"/>
  <c r="G1393" i="1"/>
  <c r="G1407" i="1"/>
  <c r="H1411" i="1"/>
  <c r="G1411" i="1"/>
  <c r="G1425" i="1"/>
  <c r="H1429" i="1"/>
  <c r="G1429" i="1"/>
  <c r="H1562" i="1"/>
  <c r="J1562" i="1"/>
  <c r="G1562" i="1"/>
  <c r="I1570" i="1"/>
  <c r="D535" i="4"/>
  <c r="F536" i="4"/>
  <c r="H1444" i="1"/>
  <c r="G1444" i="1"/>
  <c r="H1462" i="1"/>
  <c r="G1462" i="1"/>
  <c r="H1480" i="1"/>
  <c r="G1480" i="1"/>
  <c r="H1489" i="1"/>
  <c r="G1489" i="1"/>
  <c r="H1498" i="1"/>
  <c r="G1498" i="1"/>
  <c r="H1507" i="1"/>
  <c r="G1507" i="1"/>
  <c r="G1548" i="1"/>
  <c r="J1548" i="1"/>
  <c r="H1548" i="1"/>
  <c r="H1664" i="1"/>
  <c r="G1664" i="1"/>
  <c r="H1354" i="1"/>
  <c r="G1354" i="1"/>
  <c r="H1372" i="1"/>
  <c r="G1372" i="1"/>
  <c r="H1390" i="1"/>
  <c r="G1390" i="1"/>
  <c r="H1408" i="1"/>
  <c r="G1408" i="1"/>
  <c r="H1426" i="1"/>
  <c r="G1426" i="1"/>
  <c r="H1518" i="1"/>
  <c r="G1518" i="1"/>
  <c r="H1527" i="1"/>
  <c r="G1527" i="1"/>
  <c r="G1567" i="1"/>
  <c r="I1567" i="1" s="1"/>
  <c r="J1567" i="1"/>
  <c r="H1567" i="1"/>
  <c r="F310" i="4"/>
  <c r="D309" i="4"/>
  <c r="G1437" i="1"/>
  <c r="H1441" i="1"/>
  <c r="G1441" i="1"/>
  <c r="G1448" i="1"/>
  <c r="G1455" i="1"/>
  <c r="H1459" i="1"/>
  <c r="G1459" i="1"/>
  <c r="G1466" i="1"/>
  <c r="G1473" i="1"/>
  <c r="H1477" i="1"/>
  <c r="G1477" i="1"/>
  <c r="H1485" i="1"/>
  <c r="G1485" i="1"/>
  <c r="H1494" i="1"/>
  <c r="G1494" i="1"/>
  <c r="H1503" i="1"/>
  <c r="G1503" i="1"/>
  <c r="G1511" i="1"/>
  <c r="H1528" i="1"/>
  <c r="G1528" i="1"/>
  <c r="J1541" i="1"/>
  <c r="H1541" i="1"/>
  <c r="G1541" i="1"/>
  <c r="I1541" i="1" s="1"/>
  <c r="J1549" i="1"/>
  <c r="H1549" i="1"/>
  <c r="G1549" i="1"/>
  <c r="J1552" i="1"/>
  <c r="H1563" i="1"/>
  <c r="G1563" i="1"/>
  <c r="G1601" i="1"/>
  <c r="G1347" i="1"/>
  <c r="H1351" i="1"/>
  <c r="G1351" i="1"/>
  <c r="G1365" i="1"/>
  <c r="H1369" i="1"/>
  <c r="G1369" i="1"/>
  <c r="G1383" i="1"/>
  <c r="H1387" i="1"/>
  <c r="G1387" i="1"/>
  <c r="H1405" i="1"/>
  <c r="G1405" i="1"/>
  <c r="G1419" i="1"/>
  <c r="H1423" i="1"/>
  <c r="G1423" i="1"/>
  <c r="H1523" i="1"/>
  <c r="G1523" i="1"/>
  <c r="G1545" i="1"/>
  <c r="H1616" i="1"/>
  <c r="G1616" i="1"/>
  <c r="H1438" i="1"/>
  <c r="G1438" i="1"/>
  <c r="H1456" i="1"/>
  <c r="G1456" i="1"/>
  <c r="H1474" i="1"/>
  <c r="G1474" i="1"/>
  <c r="H1486" i="1"/>
  <c r="G1486" i="1"/>
  <c r="H1495" i="1"/>
  <c r="G1495" i="1"/>
  <c r="H1504" i="1"/>
  <c r="G1504" i="1"/>
  <c r="H1545" i="1"/>
  <c r="F289" i="4"/>
  <c r="D273" i="4"/>
  <c r="D431" i="4"/>
  <c r="F432" i="4"/>
  <c r="H1348" i="1"/>
  <c r="G1348" i="1"/>
  <c r="H1366" i="1"/>
  <c r="G1366" i="1"/>
  <c r="H1384" i="1"/>
  <c r="G1384" i="1"/>
  <c r="H1402" i="1"/>
  <c r="G1402" i="1"/>
  <c r="H1420" i="1"/>
  <c r="G1420" i="1"/>
  <c r="H1516" i="1"/>
  <c r="J1550" i="1"/>
  <c r="H1560" i="1"/>
  <c r="J1560" i="1"/>
  <c r="G1560" i="1"/>
  <c r="H1564" i="1"/>
  <c r="G1625" i="1"/>
  <c r="H1640" i="1"/>
  <c r="G1640" i="1"/>
  <c r="G1659" i="1"/>
  <c r="H1435" i="1"/>
  <c r="G1435" i="1"/>
  <c r="H1453" i="1"/>
  <c r="G1453" i="1"/>
  <c r="H1471" i="1"/>
  <c r="G1471" i="1"/>
  <c r="H1482" i="1"/>
  <c r="G1482" i="1"/>
  <c r="H1491" i="1"/>
  <c r="G1491" i="1"/>
  <c r="H1500" i="1"/>
  <c r="G1500" i="1"/>
  <c r="I1575" i="1"/>
  <c r="H1674" i="1"/>
  <c r="G1674" i="1"/>
  <c r="H1363" i="1"/>
  <c r="G1363" i="1"/>
  <c r="H1381" i="1"/>
  <c r="G1381" i="1"/>
  <c r="H1399" i="1"/>
  <c r="G1399" i="1"/>
  <c r="H1417" i="1"/>
  <c r="G1417" i="1"/>
  <c r="J1543" i="1"/>
  <c r="I1546" i="1"/>
  <c r="H1432" i="1"/>
  <c r="G1432" i="1"/>
  <c r="H1450" i="1"/>
  <c r="G1450" i="1"/>
  <c r="H1468" i="1"/>
  <c r="G1468" i="1"/>
  <c r="H1483" i="1"/>
  <c r="G1483" i="1"/>
  <c r="H1492" i="1"/>
  <c r="G1492" i="1"/>
  <c r="H1501" i="1"/>
  <c r="G1501" i="1"/>
  <c r="H1513" i="1"/>
  <c r="G1513" i="1"/>
  <c r="H1592" i="1"/>
  <c r="G1592" i="1"/>
  <c r="H1543" i="1"/>
  <c r="J1553" i="1"/>
  <c r="H1558" i="1"/>
  <c r="I1558" i="1" s="1"/>
  <c r="G1565" i="1"/>
  <c r="I1565" i="1" s="1"/>
  <c r="J1569" i="1"/>
  <c r="H1575" i="1"/>
  <c r="G1580" i="1"/>
  <c r="E82" i="4"/>
  <c r="D78" i="1" s="1"/>
  <c r="E431" i="4"/>
  <c r="D629" i="4"/>
  <c r="F630" i="4"/>
  <c r="D7" i="5"/>
  <c r="E262" i="4"/>
  <c r="D258" i="1" s="1"/>
  <c r="J1551" i="1"/>
  <c r="G1578" i="1"/>
  <c r="G1680" i="1"/>
  <c r="F83" i="4"/>
  <c r="D82" i="4"/>
  <c r="D479" i="4"/>
  <c r="J1568" i="1"/>
  <c r="F141" i="4"/>
  <c r="D140" i="4"/>
  <c r="E221" i="4"/>
  <c r="D217" i="1" s="1"/>
  <c r="E571" i="4"/>
  <c r="G1542" i="1"/>
  <c r="I1542" i="1" s="1"/>
  <c r="H1544" i="1"/>
  <c r="H1551" i="1"/>
  <c r="I1551" i="1" s="1"/>
  <c r="G1568" i="1"/>
  <c r="J1573" i="1"/>
  <c r="G1589" i="1"/>
  <c r="G1594" i="1"/>
  <c r="G1599" i="1"/>
  <c r="G1613" i="1"/>
  <c r="G1618" i="1"/>
  <c r="G1623" i="1"/>
  <c r="G1637" i="1"/>
  <c r="G1642" i="1"/>
  <c r="G1647" i="1"/>
  <c r="G1661" i="1"/>
  <c r="G1666" i="1"/>
  <c r="G1671" i="1"/>
  <c r="G1676" i="1"/>
  <c r="D49" i="4"/>
  <c r="F50" i="4"/>
  <c r="D106" i="4"/>
  <c r="D153" i="4"/>
  <c r="F154" i="4"/>
  <c r="F222" i="4"/>
  <c r="G1561" i="1"/>
  <c r="I1561" i="1" s="1"/>
  <c r="H1568" i="1"/>
  <c r="J1578" i="1"/>
  <c r="G1604" i="1"/>
  <c r="G1652" i="1"/>
  <c r="G1682" i="1"/>
  <c r="F355" i="4"/>
  <c r="J1547" i="1"/>
  <c r="G1552" i="1"/>
  <c r="H1554" i="1"/>
  <c r="I1554" i="1" s="1"/>
  <c r="J1564" i="1"/>
  <c r="G1566" i="1"/>
  <c r="J1579" i="1"/>
  <c r="G1581" i="1"/>
  <c r="I1581" i="1" s="1"/>
  <c r="G1585" i="1"/>
  <c r="G1590" i="1"/>
  <c r="G1609" i="1"/>
  <c r="G1614" i="1"/>
  <c r="G1633" i="1"/>
  <c r="G1638" i="1"/>
  <c r="G1657" i="1"/>
  <c r="G1662" i="1"/>
  <c r="G1677" i="1"/>
  <c r="F126" i="4"/>
  <c r="D125" i="4"/>
  <c r="F165" i="4"/>
  <c r="D164" i="4"/>
  <c r="F427" i="4"/>
  <c r="F269" i="4"/>
  <c r="G1550" i="1"/>
  <c r="I1550" i="1" s="1"/>
  <c r="G1586" i="1"/>
  <c r="G1605" i="1"/>
  <c r="G1610" i="1"/>
  <c r="G1629" i="1"/>
  <c r="G1634" i="1"/>
  <c r="G1653" i="1"/>
  <c r="G1658" i="1"/>
  <c r="G1678" i="1"/>
  <c r="D7" i="4"/>
  <c r="F8" i="4"/>
  <c r="F322" i="4"/>
  <c r="F467" i="4"/>
  <c r="D571" i="4"/>
  <c r="D177" i="5"/>
  <c r="D203" i="5"/>
  <c r="F219" i="5"/>
  <c r="E35" i="6"/>
  <c r="F130" i="6"/>
  <c r="D129" i="6"/>
  <c r="B241" i="9"/>
  <c r="B245" i="9"/>
  <c r="B277" i="9"/>
  <c r="B281" i="9"/>
  <c r="D491" i="4"/>
  <c r="E156" i="9"/>
  <c r="B156" i="9" s="1"/>
  <c r="D70" i="5"/>
  <c r="G315" i="9"/>
  <c r="G316" i="9"/>
  <c r="B231" i="9"/>
  <c r="B256" i="9"/>
  <c r="B260" i="9"/>
  <c r="H316" i="9"/>
  <c r="H315" i="9"/>
  <c r="E141" i="6"/>
  <c r="F36" i="6"/>
  <c r="D35" i="6"/>
  <c r="E178" i="5"/>
  <c r="F178" i="5" s="1"/>
  <c r="B253" i="9"/>
  <c r="B257" i="9"/>
  <c r="B289" i="9"/>
  <c r="F197" i="5"/>
  <c r="G314" i="9"/>
  <c r="F426" i="4"/>
  <c r="H314" i="9"/>
  <c r="B229" i="9"/>
  <c r="B254" i="9"/>
  <c r="B258" i="9"/>
  <c r="B290" i="9"/>
  <c r="B233" i="9"/>
  <c r="B265" i="9"/>
  <c r="B269" i="9"/>
  <c r="E147" i="5"/>
  <c r="E69" i="5" s="1"/>
  <c r="E339" i="9"/>
  <c r="B339" i="9" s="1"/>
  <c r="B244" i="9"/>
  <c r="B248" i="9"/>
  <c r="B280" i="9"/>
  <c r="B284"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I1578" i="1" l="1"/>
  <c r="G1577" i="1"/>
  <c r="I1580" i="1"/>
  <c r="D1571" i="1"/>
  <c r="I35" i="3"/>
  <c r="I1574" i="1"/>
  <c r="C1571" i="1"/>
  <c r="H35" i="3"/>
  <c r="D1555" i="1"/>
  <c r="I34" i="3"/>
  <c r="I1568" i="1"/>
  <c r="I1566" i="1"/>
  <c r="C1555" i="1"/>
  <c r="H34" i="3"/>
  <c r="I1564" i="1"/>
  <c r="I1562" i="1"/>
  <c r="H1556" i="1"/>
  <c r="G1556" i="1"/>
  <c r="I1552" i="1"/>
  <c r="I1548" i="1"/>
  <c r="I1544" i="1"/>
  <c r="I1543" i="1"/>
  <c r="E5" i="7"/>
  <c r="D1539" i="1"/>
  <c r="H1539" i="1" s="1"/>
  <c r="I1545" i="1"/>
  <c r="H1540" i="1"/>
  <c r="G1540" i="1"/>
  <c r="H33" i="3"/>
  <c r="C1538" i="1"/>
  <c r="H1034" i="1"/>
  <c r="E315" i="9"/>
  <c r="B315" i="9" s="1"/>
  <c r="G1281" i="1"/>
  <c r="E251" i="5"/>
  <c r="F251" i="5" s="1"/>
  <c r="F255" i="5"/>
  <c r="G1259" i="1"/>
  <c r="G1017" i="1"/>
  <c r="E7" i="5"/>
  <c r="F7" i="5" s="1"/>
  <c r="F12" i="5"/>
  <c r="F647" i="4"/>
  <c r="G641" i="1"/>
  <c r="G642" i="1"/>
  <c r="H642" i="1"/>
  <c r="E360" i="4"/>
  <c r="E417" i="4" s="1"/>
  <c r="D412" i="1" s="1"/>
  <c r="G374" i="1"/>
  <c r="F373" i="4"/>
  <c r="G368" i="1"/>
  <c r="H368" i="1"/>
  <c r="F262" i="4"/>
  <c r="H1583" i="1"/>
  <c r="G1583" i="1"/>
  <c r="D44" i="8"/>
  <c r="G343" i="9" s="1"/>
  <c r="E343" i="9" s="1"/>
  <c r="F535" i="4"/>
  <c r="C529" i="1"/>
  <c r="F35" i="6"/>
  <c r="H28" i="3"/>
  <c r="C1431" i="1"/>
  <c r="G338" i="9"/>
  <c r="E338" i="9" s="1"/>
  <c r="B338" i="9" s="1"/>
  <c r="F203" i="5"/>
  <c r="C1207" i="1"/>
  <c r="E535" i="4"/>
  <c r="D565" i="1"/>
  <c r="F491" i="4"/>
  <c r="C485" i="1"/>
  <c r="D176" i="5"/>
  <c r="H24" i="3"/>
  <c r="C1181" i="1"/>
  <c r="G217" i="1"/>
  <c r="H217" i="1"/>
  <c r="F431" i="4"/>
  <c r="D430" i="4"/>
  <c r="C425" i="1"/>
  <c r="F70" i="5"/>
  <c r="D69" i="5"/>
  <c r="D6" i="5" s="1"/>
  <c r="C1075" i="1"/>
  <c r="G348" i="9"/>
  <c r="E348" i="9" s="1"/>
  <c r="D141" i="6"/>
  <c r="F5" i="6"/>
  <c r="H27" i="3"/>
  <c r="C1401" i="1"/>
  <c r="E314" i="9"/>
  <c r="B314" i="9" s="1"/>
  <c r="I31" i="3"/>
  <c r="D1537" i="1"/>
  <c r="F571" i="4"/>
  <c r="C565" i="1"/>
  <c r="H24" i="9"/>
  <c r="G24" i="9"/>
  <c r="F153" i="4"/>
  <c r="D152" i="4"/>
  <c r="C149" i="1"/>
  <c r="E152" i="4"/>
  <c r="F273" i="4"/>
  <c r="C269" i="1"/>
  <c r="H1628" i="1"/>
  <c r="G1628" i="1"/>
  <c r="F147" i="5"/>
  <c r="D1152" i="1"/>
  <c r="F106" i="4"/>
  <c r="C102" i="1"/>
  <c r="F140" i="4"/>
  <c r="C136" i="1"/>
  <c r="E6" i="4"/>
  <c r="I40" i="3"/>
  <c r="C1622" i="1"/>
  <c r="F360" i="4"/>
  <c r="F228" i="9"/>
  <c r="F49" i="4"/>
  <c r="C45" i="1"/>
  <c r="H258" i="1"/>
  <c r="G258" i="1"/>
  <c r="I1549" i="1"/>
  <c r="B207" i="9"/>
  <c r="F129" i="6"/>
  <c r="C1525" i="1"/>
  <c r="D6" i="4"/>
  <c r="F7" i="4"/>
  <c r="C3" i="1"/>
  <c r="F479" i="4"/>
  <c r="C473" i="1"/>
  <c r="H22" i="3"/>
  <c r="C1012" i="1"/>
  <c r="D308" i="4"/>
  <c r="F309" i="4"/>
  <c r="C304" i="1"/>
  <c r="I23" i="3"/>
  <c r="D1074" i="1"/>
  <c r="F164" i="4"/>
  <c r="C160" i="1"/>
  <c r="E418" i="4"/>
  <c r="D413" i="1" s="1"/>
  <c r="D355" i="1"/>
  <c r="E316" i="9"/>
  <c r="B316" i="9" s="1"/>
  <c r="I28" i="3"/>
  <c r="D1431" i="1"/>
  <c r="F82" i="4"/>
  <c r="C78" i="1"/>
  <c r="F629" i="4"/>
  <c r="C623" i="1"/>
  <c r="I1560" i="1"/>
  <c r="F114" i="6"/>
  <c r="H30" i="3"/>
  <c r="C1510" i="1"/>
  <c r="H336" i="9"/>
  <c r="E336" i="9" s="1"/>
  <c r="B336" i="9" s="1"/>
  <c r="E177" i="5"/>
  <c r="D1182" i="1"/>
  <c r="F125" i="4"/>
  <c r="C121" i="1"/>
  <c r="E430" i="4"/>
  <c r="D425" i="1"/>
  <c r="H1223" i="1"/>
  <c r="G1223" i="1"/>
  <c r="G1571" i="1" l="1"/>
  <c r="H1571" i="1"/>
  <c r="H1555" i="1"/>
  <c r="G1555" i="1"/>
  <c r="G1539" i="1"/>
  <c r="D1538" i="1"/>
  <c r="H1538" i="1" s="1"/>
  <c r="I33" i="3"/>
  <c r="G346" i="9"/>
  <c r="E346" i="9" s="1"/>
  <c r="I25" i="3"/>
  <c r="D1255" i="1"/>
  <c r="H1255" i="1" s="1"/>
  <c r="E6" i="5"/>
  <c r="D1011" i="1" s="1"/>
  <c r="D1012" i="1"/>
  <c r="H1012" i="1" s="1"/>
  <c r="I22" i="3"/>
  <c r="E24" i="9"/>
  <c r="B24" i="9" s="1"/>
  <c r="C1621" i="1"/>
  <c r="H1621" i="1" s="1"/>
  <c r="I39" i="3"/>
  <c r="K1481" i="9"/>
  <c r="G344" i="9"/>
  <c r="E344" i="9" s="1"/>
  <c r="B344" i="9" s="1"/>
  <c r="B343" i="9"/>
  <c r="H485" i="1"/>
  <c r="G485" i="1"/>
  <c r="H45" i="1"/>
  <c r="G45" i="1"/>
  <c r="H425" i="1"/>
  <c r="G425" i="1"/>
  <c r="E640" i="4"/>
  <c r="D634" i="1" s="1"/>
  <c r="D529" i="1"/>
  <c r="H1182" i="1"/>
  <c r="G1182" i="1"/>
  <c r="D422" i="4"/>
  <c r="F6" i="4"/>
  <c r="D300" i="4"/>
  <c r="H17" i="3"/>
  <c r="C2" i="1"/>
  <c r="F430" i="4"/>
  <c r="D639" i="4"/>
  <c r="C424" i="1"/>
  <c r="G1207" i="1"/>
  <c r="H1207" i="1"/>
  <c r="H78" i="1"/>
  <c r="G78" i="1"/>
  <c r="H1525" i="1"/>
  <c r="G1525" i="1"/>
  <c r="G355" i="1"/>
  <c r="H355" i="1"/>
  <c r="G1075" i="1"/>
  <c r="H1075" i="1"/>
  <c r="E176" i="5"/>
  <c r="F176" i="5" s="1"/>
  <c r="I24" i="3"/>
  <c r="D1181" i="1"/>
  <c r="G1181" i="1" s="1"/>
  <c r="H19" i="9"/>
  <c r="E19" i="9" s="1"/>
  <c r="B19" i="9" s="1"/>
  <c r="H1622" i="1"/>
  <c r="G1622" i="1"/>
  <c r="H9" i="3"/>
  <c r="H1401" i="1"/>
  <c r="G1401" i="1"/>
  <c r="H1431" i="1"/>
  <c r="G1431" i="1"/>
  <c r="G304" i="1"/>
  <c r="H304" i="1"/>
  <c r="I18" i="3"/>
  <c r="E299" i="4"/>
  <c r="E300" i="4" s="1"/>
  <c r="D296" i="1" s="1"/>
  <c r="D148" i="1"/>
  <c r="H1181" i="1"/>
  <c r="H473" i="1"/>
  <c r="G473" i="1"/>
  <c r="H269" i="1"/>
  <c r="G269" i="1"/>
  <c r="H1510" i="1"/>
  <c r="G1510" i="1"/>
  <c r="F308" i="4"/>
  <c r="D417" i="4"/>
  <c r="C303" i="1"/>
  <c r="D418" i="4"/>
  <c r="E422" i="4"/>
  <c r="I17" i="3"/>
  <c r="D2" i="1"/>
  <c r="H149" i="1"/>
  <c r="G149" i="1"/>
  <c r="G121" i="1"/>
  <c r="H121" i="1"/>
  <c r="B228" i="9"/>
  <c r="G160" i="1"/>
  <c r="H160" i="1"/>
  <c r="G136" i="1"/>
  <c r="H136" i="1"/>
  <c r="D299" i="4"/>
  <c r="F152" i="4"/>
  <c r="H18" i="3"/>
  <c r="C148" i="1"/>
  <c r="F141" i="6"/>
  <c r="C1537" i="1"/>
  <c r="H31" i="3"/>
  <c r="F177" i="5"/>
  <c r="G529" i="1"/>
  <c r="H529" i="1"/>
  <c r="H623" i="1"/>
  <c r="G623" i="1"/>
  <c r="G299" i="9"/>
  <c r="C1011" i="1"/>
  <c r="B348" i="9"/>
  <c r="E347" i="9"/>
  <c r="C1180" i="1"/>
  <c r="D640" i="4"/>
  <c r="H102" i="1"/>
  <c r="G102" i="1"/>
  <c r="F69" i="5"/>
  <c r="H23" i="3"/>
  <c r="C1074" i="1"/>
  <c r="E639" i="4"/>
  <c r="D633" i="1" s="1"/>
  <c r="D424" i="1"/>
  <c r="H3" i="1"/>
  <c r="G3" i="1"/>
  <c r="H1152" i="1"/>
  <c r="G1152" i="1"/>
  <c r="G565" i="1"/>
  <c r="H565" i="1"/>
  <c r="B346" i="9" l="1"/>
  <c r="E345" i="9"/>
  <c r="I10" i="3" s="1"/>
  <c r="G1538" i="1"/>
  <c r="G1255" i="1"/>
  <c r="F6" i="5"/>
  <c r="G306" i="9"/>
  <c r="E306" i="9" s="1"/>
  <c r="B306" i="9" s="1"/>
  <c r="G1012" i="1"/>
  <c r="H11" i="3"/>
  <c r="N3" i="9" s="1"/>
  <c r="G1621" i="1"/>
  <c r="E342" i="9"/>
  <c r="D643" i="4"/>
  <c r="F422" i="4"/>
  <c r="C417" i="1"/>
  <c r="F418" i="4"/>
  <c r="C413" i="1"/>
  <c r="G1537" i="1"/>
  <c r="H1537" i="1"/>
  <c r="F417" i="4"/>
  <c r="C412" i="1"/>
  <c r="D1180" i="1"/>
  <c r="G1180" i="1" s="1"/>
  <c r="H299" i="9"/>
  <c r="E299" i="9" s="1"/>
  <c r="H1011" i="1"/>
  <c r="G1011" i="1"/>
  <c r="G148" i="1"/>
  <c r="H148" i="1"/>
  <c r="G424" i="1"/>
  <c r="H424" i="1"/>
  <c r="E423" i="4"/>
  <c r="E301" i="4"/>
  <c r="D297" i="1" s="1"/>
  <c r="D295" i="1"/>
  <c r="F639" i="4"/>
  <c r="C633" i="1"/>
  <c r="F640" i="4"/>
  <c r="C634" i="1"/>
  <c r="H303" i="1"/>
  <c r="G303" i="1"/>
  <c r="H1074" i="1"/>
  <c r="G1074" i="1"/>
  <c r="F299" i="4"/>
  <c r="D301" i="4"/>
  <c r="D423" i="4"/>
  <c r="D424" i="4" s="1"/>
  <c r="C295" i="1"/>
  <c r="H2" i="1"/>
  <c r="G2" i="1"/>
  <c r="E643" i="4"/>
  <c r="D417" i="1"/>
  <c r="K3" i="9"/>
  <c r="I9" i="3"/>
  <c r="F300" i="4"/>
  <c r="C296" i="1"/>
  <c r="H8" i="3" l="1"/>
  <c r="M3" i="9" s="1"/>
  <c r="I11" i="3"/>
  <c r="C419" i="1"/>
  <c r="B299" i="9"/>
  <c r="H413" i="1"/>
  <c r="G413" i="1"/>
  <c r="H1180" i="1"/>
  <c r="E644" i="4"/>
  <c r="E425" i="4"/>
  <c r="D420" i="1" s="1"/>
  <c r="D418" i="1"/>
  <c r="H20" i="9"/>
  <c r="E645" i="4"/>
  <c r="D637" i="1"/>
  <c r="E424" i="4"/>
  <c r="D419" i="1" s="1"/>
  <c r="G634" i="1"/>
  <c r="H634" i="1"/>
  <c r="H633" i="1"/>
  <c r="G633" i="1"/>
  <c r="G295" i="1"/>
  <c r="H295" i="1"/>
  <c r="H417" i="1"/>
  <c r="G417" i="1"/>
  <c r="D425" i="4"/>
  <c r="D644" i="4"/>
  <c r="F423" i="4"/>
  <c r="C418" i="1"/>
  <c r="G20" i="9"/>
  <c r="H296" i="1"/>
  <c r="G296" i="1"/>
  <c r="F301" i="4"/>
  <c r="C297" i="1"/>
  <c r="G412" i="1"/>
  <c r="H412" i="1"/>
  <c r="F643" i="4"/>
  <c r="C637" i="1"/>
  <c r="E20" i="9" l="1"/>
  <c r="B20" i="9" s="1"/>
  <c r="F424" i="4"/>
  <c r="E646" i="4"/>
  <c r="D638" i="1"/>
  <c r="D646" i="4"/>
  <c r="F644" i="4"/>
  <c r="C638" i="1"/>
  <c r="H334" i="9"/>
  <c r="G334" i="9"/>
  <c r="G637" i="1"/>
  <c r="H637" i="1"/>
  <c r="H297" i="1"/>
  <c r="G297" i="1"/>
  <c r="G418" i="1"/>
  <c r="H418" i="1"/>
  <c r="D639" i="1"/>
  <c r="D645" i="4"/>
  <c r="F425" i="4"/>
  <c r="C420" i="1"/>
  <c r="H419" i="1"/>
  <c r="G419" i="1"/>
  <c r="E334" i="9" l="1"/>
  <c r="B334" i="9" s="1"/>
  <c r="H420" i="1"/>
  <c r="G420" i="1"/>
  <c r="F645" i="4"/>
  <c r="D649" i="4"/>
  <c r="C639" i="1"/>
  <c r="G297" i="9"/>
  <c r="E297" i="9" s="1"/>
  <c r="B297" i="9" s="1"/>
  <c r="H638" i="1"/>
  <c r="G638" i="1"/>
  <c r="E650" i="4"/>
  <c r="D640" i="1"/>
  <c r="E649" i="4"/>
  <c r="D650" i="4"/>
  <c r="F646" i="4"/>
  <c r="C640" i="1"/>
  <c r="E298" i="9" l="1"/>
  <c r="I8" i="3" s="1"/>
  <c r="I19" i="3"/>
  <c r="D643" i="1"/>
  <c r="I20" i="3"/>
  <c r="D644" i="1"/>
  <c r="H639" i="1"/>
  <c r="G639" i="1"/>
  <c r="H7" i="3"/>
  <c r="F649" i="4"/>
  <c r="C643" i="1"/>
  <c r="H19" i="3"/>
  <c r="G640" i="1"/>
  <c r="H640" i="1"/>
  <c r="F650" i="4"/>
  <c r="H20" i="3"/>
  <c r="C644" i="1"/>
  <c r="J3" i="9" l="1"/>
  <c r="G643" i="1"/>
  <c r="H643" i="1"/>
  <c r="H644" i="1"/>
  <c r="G644" i="1"/>
  <c r="H18" i="9" l="1"/>
  <c r="G18" i="9"/>
  <c r="L293" i="9"/>
  <c r="F293" i="9" s="1"/>
  <c r="H295" i="9"/>
  <c r="G295" i="9"/>
  <c r="I17" i="9"/>
  <c r="G21" i="9"/>
  <c r="H21" i="9"/>
  <c r="J9" i="9"/>
  <c r="I7" i="9"/>
  <c r="J5" i="9"/>
  <c r="G16" i="9"/>
  <c r="L16" i="9"/>
  <c r="K9" i="9"/>
  <c r="J7" i="9"/>
  <c r="M16" i="9"/>
  <c r="I12" i="9"/>
  <c r="K12" i="9"/>
  <c r="I9" i="9"/>
  <c r="G15" i="9"/>
  <c r="J13" i="9"/>
  <c r="G22" i="9"/>
  <c r="H15" i="9"/>
  <c r="H22" i="9"/>
  <c r="G17" i="9"/>
  <c r="K5" i="9"/>
  <c r="K11" i="9"/>
  <c r="J8" i="9"/>
  <c r="K6" i="9"/>
  <c r="J10" i="9"/>
  <c r="J17" i="9"/>
  <c r="K13" i="9"/>
  <c r="L15" i="9"/>
  <c r="I13" i="9"/>
  <c r="I5" i="9"/>
  <c r="H17" i="9"/>
  <c r="K7" i="9"/>
  <c r="I8" i="9"/>
  <c r="I6" i="9"/>
  <c r="J6" i="9"/>
  <c r="H16" i="9"/>
  <c r="M15" i="9"/>
  <c r="J12" i="9"/>
  <c r="K10" i="9"/>
  <c r="K8" i="9"/>
  <c r="I11" i="9"/>
  <c r="J11" i="9"/>
  <c r="E295" i="9" l="1"/>
  <c r="B295" i="9" s="1"/>
  <c r="E16" i="9"/>
  <c r="E11" i="9"/>
  <c r="B11" i="9" s="1"/>
  <c r="E13" i="9"/>
  <c r="B13" i="9" s="1"/>
  <c r="E5" i="9"/>
  <c r="B5" i="9" s="1"/>
  <c r="E9" i="9"/>
  <c r="B9" i="9" s="1"/>
  <c r="E21" i="9"/>
  <c r="B21" i="9" s="1"/>
  <c r="E7" i="9"/>
  <c r="B7" i="9" s="1"/>
  <c r="E6" i="9"/>
  <c r="B6" i="9" s="1"/>
  <c r="F16" i="9"/>
  <c r="F15" i="9"/>
  <c r="E15" i="9"/>
  <c r="E10" i="9"/>
  <c r="B10" i="9" s="1"/>
  <c r="E12" i="9"/>
  <c r="B12" i="9" s="1"/>
  <c r="E23" i="9"/>
  <c r="I7" i="3" s="1"/>
  <c r="E22" i="9"/>
  <c r="B22" i="9" s="1"/>
  <c r="B293" i="9"/>
  <c r="F23" i="9"/>
  <c r="E8" i="9"/>
  <c r="B8" i="9" s="1"/>
  <c r="E18" i="9"/>
  <c r="B18" i="9" s="1"/>
  <c r="E17" i="9"/>
  <c r="B17" i="9" s="1"/>
  <c r="B16" i="9" l="1"/>
  <c r="F14" i="9"/>
  <c r="F3" i="9" s="1"/>
  <c r="E14" i="9"/>
  <c r="I13" i="3" s="1"/>
  <c r="B15" i="9"/>
  <c r="E4" i="9"/>
  <c r="E3" i="9" l="1"/>
</calcChain>
</file>

<file path=xl/sharedStrings.xml><?xml version="1.0" encoding="utf-8"?>
<sst xmlns="http://schemas.openxmlformats.org/spreadsheetml/2006/main" count="4733" uniqueCount="3656">
  <si>
    <t>Obveznik:</t>
  </si>
  <si>
    <t>7608 - DOM ZA STARIJE I NEMOĆNE OSOBE ĐAKOVO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</si>
  <si>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</si>
  <si>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</si>
  <si>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</si>
  <si>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</si>
  <si>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</si>
  <si>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</si>
  <si>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</si>
  <si>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</si>
  <si>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</si>
  <si>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</si>
  <si>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</si>
  <si>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</si>
  <si>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</si>
  <si>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</si>
  <si>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</si>
  <si>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</si>
  <si>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</si>
  <si>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</si>
  <si>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</si>
  <si>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</si>
  <si>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</si>
  <si>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</si>
  <si>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</si>
  <si>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</si>
  <si>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</si>
  <si>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</si>
  <si>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</si>
  <si>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</si>
  <si>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</si>
  <si>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</si>
  <si>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</si>
  <si>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</si>
  <si>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</si>
  <si>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</si>
  <si>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</si>
  <si>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</si>
  <si>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</si>
  <si>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</si>
  <si>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</si>
  <si>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</si>
  <si>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</si>
  <si>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</si>
  <si>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</si>
  <si>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</si>
  <si>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</si>
  <si>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</si>
  <si>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</si>
  <si>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</si>
  <si>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</si>
  <si>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</si>
  <si>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</si>
  <si>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</si>
  <si>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</si>
  <si>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</si>
  <si>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</si>
  <si>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</si>
  <si>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</si>
  <si>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</si>
  <si>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</si>
  <si>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</si>
  <si>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</si>
  <si>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</si>
  <si>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</si>
  <si>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</si>
  <si>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</si>
  <si>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</si>
  <si>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</si>
  <si>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</si>
  <si>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</si>
  <si>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</si>
  <si>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</si>
  <si>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</si>
  <si>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</si>
  <si>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</si>
  <si>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</si>
  <si>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</si>
  <si>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</si>
  <si>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</si>
  <si>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</si>
  <si>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</si>
  <si>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</si>
  <si>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</si>
  <si>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</si>
  <si>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</si>
  <si>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</si>
  <si>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</si>
  <si>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</si>
  <si>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</si>
  <si>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</si>
  <si>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</si>
  <si>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</si>
  <si>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</si>
  <si>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</si>
  <si>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</si>
  <si>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</si>
  <si>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</si>
  <si>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</si>
  <si>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</si>
  <si>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</si>
  <si>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</si>
  <si>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</si>
  <si>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</si>
  <si>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</si>
  <si>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</si>
  <si>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</si>
  <si>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</si>
  <si>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</si>
  <si>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</si>
  <si>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</si>
  <si>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</si>
  <si>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</si>
  <si>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</si>
  <si>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</si>
  <si>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</si>
  <si>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</si>
  <si>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</si>
  <si>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</si>
  <si>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</si>
  <si>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</si>
  <si>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</si>
  <si>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</si>
  <si>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</si>
  <si>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</si>
  <si>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</si>
  <si>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</si>
  <si>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</si>
  <si>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</si>
  <si>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</si>
  <si>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</si>
  <si>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</si>
  <si>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</si>
  <si>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</si>
  <si>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</si>
  <si>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</si>
  <si>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</si>
  <si>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</si>
  <si>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</si>
  <si>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</si>
  <si>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</si>
  <si>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</si>
  <si>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</si>
  <si>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</si>
  <si>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</si>
  <si>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</si>
  <si>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</si>
  <si>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</si>
  <si>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</si>
  <si>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</si>
  <si>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</si>
  <si>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</si>
  <si>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</si>
  <si>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</si>
  <si>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</si>
  <si>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</si>
  <si>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</si>
  <si>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</si>
  <si>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</si>
  <si>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</si>
  <si>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</si>
  <si>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</si>
  <si>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</si>
  <si>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</si>
  <si>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</si>
  <si>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</si>
  <si>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</si>
  <si>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</si>
  <si>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</si>
  <si>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</si>
  <si>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</si>
  <si>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</si>
  <si>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</si>
  <si>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</si>
  <si>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</si>
  <si>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</si>
  <si>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</si>
  <si>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</si>
  <si>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</si>
  <si>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</si>
  <si>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</si>
  <si>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</si>
  <si>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</si>
  <si>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</si>
  <si>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</si>
  <si>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</si>
  <si>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</si>
  <si>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</si>
  <si>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</si>
  <si>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</si>
  <si>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</si>
  <si>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</si>
  <si>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</si>
  <si>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</si>
  <si>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</si>
  <si>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</si>
  <si>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</si>
  <si>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</si>
  <si>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</si>
  <si>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</si>
  <si>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</si>
  <si>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</si>
  <si>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</si>
  <si>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</si>
  <si>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</si>
  <si>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</si>
  <si>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</si>
  <si>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</si>
  <si>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</si>
  <si>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</si>
  <si>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</si>
  <si>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</si>
  <si>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</si>
  <si>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</si>
  <si>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</si>
  <si>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</si>
  <si>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</si>
  <si>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</si>
  <si>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</si>
  <si>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</si>
  <si>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</si>
  <si>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</si>
  <si>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</si>
  <si>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</si>
  <si>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</si>
  <si>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</si>
  <si>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</si>
  <si>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</si>
  <si>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</si>
  <si>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</si>
  <si>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</si>
  <si>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</si>
  <si>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</si>
  <si>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</si>
  <si>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</si>
  <si>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</si>
  <si>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</si>
  <si>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</si>
  <si>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</si>
  <si>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</si>
  <si>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</si>
  <si>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</si>
  <si>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</si>
  <si>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</si>
  <si>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</si>
  <si>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</si>
  <si>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</si>
  <si>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</si>
  <si>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</si>
  <si>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</si>
  <si>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</si>
  <si>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</si>
  <si>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</si>
  <si>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</si>
  <si>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</si>
  <si>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</si>
  <si>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</si>
  <si>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</si>
  <si>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</si>
  <si>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</si>
  <si>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</si>
  <si>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</si>
  <si>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</si>
  <si>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</si>
  <si>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</si>
  <si>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</si>
  <si>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</si>
  <si>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</si>
  <si>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</si>
  <si>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</si>
  <si>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</si>
  <si>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</si>
  <si>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</si>
  <si>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</si>
  <si>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</si>
  <si>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</si>
  <si>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</si>
  <si>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</si>
  <si>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</si>
  <si>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</si>
  <si>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</si>
  <si>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</si>
  <si>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</si>
  <si>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</si>
  <si>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</si>
  <si>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</si>
  <si>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</si>
  <si>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</si>
  <si>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</si>
  <si>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</si>
  <si>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</si>
  <si>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</si>
  <si>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</si>
  <si>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</si>
  <si>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</si>
  <si>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</si>
  <si>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</si>
  <si>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</si>
  <si>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</si>
  <si>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</si>
  <si>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</si>
  <si>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</si>
  <si>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</si>
  <si>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</si>
  <si>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</si>
  <si>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</si>
  <si>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</si>
  <si>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</si>
  <si>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</si>
  <si>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</si>
  <si>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</si>
  <si>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</si>
  <si>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</si>
  <si>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</si>
  <si>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</si>
  <si>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</si>
  <si>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</si>
  <si>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</si>
  <si>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</si>
  <si>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</si>
  <si>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</si>
  <si>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</si>
  <si>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</si>
  <si>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</si>
  <si>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</si>
  <si>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</si>
  <si>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</si>
  <si>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</si>
  <si>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</si>
  <si>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</si>
  <si>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</si>
  <si>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</si>
  <si>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</si>
  <si>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</si>
  <si>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</si>
  <si>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</si>
  <si>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</si>
  <si>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</si>
  <si>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</si>
  <si>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</si>
  <si>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</si>
  <si>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</si>
  <si>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</si>
  <si>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</si>
  <si>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</si>
  <si>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</si>
  <si>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</si>
  <si>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</si>
  <si>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</si>
  <si>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</si>
  <si>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</si>
  <si>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</si>
  <si>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</si>
  <si>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</si>
  <si>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</si>
  <si>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</si>
  <si>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</si>
  <si>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</si>
  <si>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</si>
  <si>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</si>
  <si>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</si>
  <si>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</si>
  <si>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</si>
  <si>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</si>
  <si>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</si>
  <si>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</si>
  <si>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</si>
  <si>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</si>
  <si>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</si>
  <si>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</si>
  <si>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</si>
  <si>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</si>
  <si>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</si>
  <si>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</si>
  <si>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</si>
  <si>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</si>
  <si>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</si>
  <si>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</si>
  <si>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</si>
  <si>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</si>
  <si>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</si>
  <si>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</si>
  <si>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</si>
  <si>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</si>
  <si>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</si>
  <si>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</si>
  <si>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</si>
  <si>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</si>
  <si>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</si>
  <si>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</si>
  <si>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</si>
  <si>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</si>
  <si>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</si>
  <si>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</si>
  <si>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</si>
  <si>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</si>
  <si>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</si>
  <si>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</si>
  <si>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</si>
  <si>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</si>
  <si>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</si>
  <si>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</si>
  <si>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</si>
  <si>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</si>
  <si>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</si>
  <si>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</si>
  <si>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</si>
  <si>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</si>
  <si>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</si>
  <si>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</si>
  <si>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</si>
  <si>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</si>
  <si>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</si>
  <si>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</si>
  <si>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</si>
  <si>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</si>
  <si>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</si>
  <si>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</si>
  <si>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</si>
  <si>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</si>
  <si>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</si>
  <si>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</si>
  <si>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</si>
  <si>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</si>
  <si>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</si>
  <si>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</si>
  <si>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</si>
  <si>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</si>
  <si>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</si>
  <si>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</si>
  <si>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</si>
  <si>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</si>
  <si>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</si>
  <si>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</si>
  <si>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</si>
  <si>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</si>
  <si>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</si>
  <si>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</si>
  <si>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</si>
  <si>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</si>
  <si>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</si>
  <si>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</si>
  <si>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</si>
  <si>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</si>
  <si>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</si>
  <si>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</si>
  <si>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</si>
  <si>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</si>
  <si>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</si>
  <si>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</si>
  <si>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</si>
  <si>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</si>
  <si>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</si>
  <si>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</si>
  <si>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</si>
  <si>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</si>
  <si>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</si>
  <si>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</si>
  <si>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</si>
  <si>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</si>
  <si>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</si>
  <si>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</si>
  <si>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</si>
  <si>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</si>
  <si>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</si>
  <si>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</si>
  <si>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</si>
  <si>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</si>
  <si>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</si>
  <si>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</si>
  <si>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</si>
  <si>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</si>
  <si>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</si>
  <si>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</si>
  <si>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</si>
  <si>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</si>
  <si>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</si>
  <si>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</si>
  <si>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</si>
  <si>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</si>
  <si>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</si>
  <si>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</si>
  <si>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</si>
  <si>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</si>
  <si>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</si>
  <si>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</si>
  <si>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</si>
  <si>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</si>
  <si>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</si>
  <si>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</si>
  <si>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</si>
  <si>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</si>
  <si>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</si>
  <si>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</si>
  <si>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</si>
  <si>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</si>
  <si>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</si>
  <si>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</si>
  <si>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</si>
  <si>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</si>
  <si>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</si>
  <si>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</si>
  <si>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</si>
  <si>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</si>
  <si>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</si>
  <si>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</si>
  <si>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</si>
  <si>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</si>
  <si>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</si>
  <si>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</si>
  <si>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</si>
  <si>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</si>
  <si>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</si>
  <si>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</si>
  <si>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</si>
  <si>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</si>
  <si>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</si>
  <si>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</si>
  <si>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</si>
  <si>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</si>
  <si>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</si>
  <si>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</si>
  <si>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</si>
  <si>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</si>
  <si>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</si>
  <si>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</si>
  <si>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</si>
  <si>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</si>
  <si>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</si>
  <si>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</si>
  <si>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</si>
  <si>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</si>
  <si>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</si>
  <si>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</si>
  <si>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</si>
  <si>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</si>
  <si>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</si>
  <si>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</si>
  <si>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</si>
  <si>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</si>
  <si>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</si>
  <si>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</si>
  <si>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</si>
  <si>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</si>
  <si>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</si>
  <si>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</si>
  <si>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</si>
  <si>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</si>
  <si>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</si>
  <si>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</si>
  <si>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</si>
  <si>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</si>
  <si>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</si>
  <si>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</si>
  <si>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</si>
  <si>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</si>
  <si>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</si>
  <si>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</si>
  <si>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</si>
  <si>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</si>
  <si>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</si>
  <si>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</si>
  <si>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</si>
  <si>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</si>
  <si>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</si>
  <si>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</si>
  <si>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</si>
  <si>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</si>
  <si>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</si>
  <si>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</si>
  <si>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</si>
  <si>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</si>
  <si>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</si>
  <si>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</si>
  <si>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</si>
  <si>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</si>
  <si>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</si>
  <si>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</si>
  <si>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</si>
  <si>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</si>
  <si>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</si>
  <si>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</si>
  <si>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</si>
  <si>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</si>
  <si>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</si>
  <si>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</si>
  <si>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</si>
  <si>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</si>
  <si>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</si>
  <si>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</si>
  <si>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</si>
  <si>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</si>
  <si>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</si>
  <si>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</si>
  <si>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</si>
  <si>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</si>
  <si>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</si>
  <si>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</si>
  <si>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</si>
  <si>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</si>
  <si>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</si>
  <si>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</si>
  <si>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</si>
  <si>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</si>
  <si>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</si>
  <si>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</si>
  <si>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</si>
  <si>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</si>
  <si>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</si>
  <si>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</si>
  <si>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</si>
  <si>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</si>
  <si>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</si>
  <si>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</si>
  <si>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</si>
  <si>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</si>
  <si>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</si>
  <si>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</si>
  <si>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</si>
  <si>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</si>
  <si>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</si>
  <si>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</si>
  <si>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</si>
  <si>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</si>
  <si>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</si>
  <si>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</si>
  <si>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</si>
  <si>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</si>
  <si>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</si>
  <si>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</si>
  <si>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</si>
  <si>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</si>
  <si>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</si>
  <si>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</si>
  <si>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</si>
  <si>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</si>
  <si>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</si>
  <si>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</si>
  <si>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</si>
  <si>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</si>
  <si>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</si>
  <si>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</si>
  <si>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</si>
  <si>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</si>
  <si>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</si>
  <si>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</si>
  <si>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</si>
  <si>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</si>
  <si>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</si>
  <si>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</si>
  <si>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</si>
  <si>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</si>
  <si>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</si>
  <si>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</si>
  <si>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</si>
  <si>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</si>
  <si>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</si>
  <si>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</si>
  <si>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</si>
  <si>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</si>
  <si>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</si>
  <si>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</si>
  <si>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</si>
  <si>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</si>
  <si>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</si>
  <si>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</si>
  <si>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</si>
  <si>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</si>
  <si>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</si>
  <si>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</si>
  <si>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</si>
  <si>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</si>
  <si>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</si>
  <si>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</si>
  <si>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</si>
  <si>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</si>
  <si>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</si>
  <si>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</si>
  <si>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</si>
  <si>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</si>
  <si>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</si>
  <si>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</si>
  <si>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</si>
  <si>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</si>
  <si>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</si>
  <si>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</si>
  <si>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</si>
  <si>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</si>
  <si>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</si>
  <si>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</si>
  <si>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</si>
  <si>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</si>
  <si>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</si>
  <si>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</si>
  <si>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</si>
  <si>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</si>
  <si>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</si>
  <si>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</si>
  <si>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</si>
  <si>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</si>
  <si>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</si>
  <si>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</si>
  <si>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</si>
  <si>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</si>
  <si>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</si>
  <si>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</si>
  <si>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</si>
  <si>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</si>
  <si>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</si>
  <si>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</si>
  <si>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</si>
  <si>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</si>
  <si>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</si>
  <si>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</si>
  <si>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</si>
  <si>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</si>
  <si>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</si>
  <si>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</si>
  <si>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</si>
  <si>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</si>
  <si>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</si>
  <si>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</si>
  <si>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</si>
  <si>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</si>
  <si>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</si>
  <si>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</si>
  <si>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</si>
  <si>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</si>
  <si>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</si>
  <si>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</si>
  <si>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</si>
  <si>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</si>
  <si>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</si>
  <si>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</si>
  <si>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</si>
  <si>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</si>
  <si>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</si>
  <si>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</si>
  <si>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</si>
  <si>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</si>
  <si>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</si>
  <si>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</si>
  <si>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</si>
  <si>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</si>
  <si>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</si>
  <si>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</si>
  <si>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</si>
  <si>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</si>
  <si>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</si>
  <si>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</si>
  <si>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</si>
  <si>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</si>
  <si>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</si>
  <si>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</si>
  <si>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</si>
  <si>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</si>
  <si>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</si>
  <si>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</si>
  <si>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</si>
  <si>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</si>
  <si>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</si>
  <si>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</si>
  <si>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</si>
  <si>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</si>
  <si>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</si>
  <si>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</si>
  <si>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</si>
  <si>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</si>
  <si>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</si>
  <si>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</si>
  <si>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</si>
  <si>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</si>
  <si>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</si>
  <si>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</si>
  <si>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</si>
  <si>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</si>
  <si>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</si>
  <si>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</si>
  <si>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</si>
  <si>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</si>
  <si>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</si>
  <si>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</si>
  <si>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</si>
  <si>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</si>
  <si>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</si>
  <si>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</si>
  <si>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</si>
  <si>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</si>
  <si>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</si>
  <si>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</si>
  <si>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</si>
  <si>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</si>
  <si>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</si>
  <si>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</si>
  <si>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</si>
  <si>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</si>
  <si>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</si>
  <si>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</si>
  <si>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</si>
  <si>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</si>
  <si>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</si>
  <si>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</si>
  <si>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</si>
  <si>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</si>
  <si>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</si>
  <si>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</si>
  <si>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</si>
  <si>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</si>
  <si>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</si>
  <si>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</si>
  <si>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</si>
  <si>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</si>
  <si>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</si>
  <si>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</si>
  <si>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</si>
  <si>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</si>
  <si>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</si>
  <si>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</si>
  <si>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</si>
  <si>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</si>
  <si>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</si>
  <si>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</si>
  <si>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</si>
  <si>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</si>
  <si>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</si>
  <si>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</si>
  <si>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</si>
  <si>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</si>
  <si>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</si>
  <si>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</si>
  <si>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</si>
  <si>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</si>
  <si>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</si>
  <si>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</si>
  <si>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</si>
  <si>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</si>
  <si>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</si>
  <si>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</si>
  <si>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</si>
  <si>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</si>
  <si>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</si>
  <si>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</si>
  <si>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</si>
  <si>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</si>
  <si>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</si>
  <si>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</si>
  <si>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</si>
  <si>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</si>
  <si>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</si>
  <si>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</si>
  <si>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</si>
  <si>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</si>
  <si>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</si>
  <si>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</si>
  <si>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</si>
  <si>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</si>
  <si>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</si>
  <si>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</si>
  <si>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</si>
  <si>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</si>
  <si>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</si>
  <si>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</si>
  <si>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</si>
  <si>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</si>
  <si>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</si>
  <si>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</si>
  <si>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</si>
  <si>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</si>
  <si>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</si>
  <si>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</si>
  <si>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</si>
  <si>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</si>
  <si>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</si>
  <si>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</si>
  <si>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</si>
  <si>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</si>
  <si>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</si>
  <si>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</si>
  <si>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</si>
  <si>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</si>
  <si>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</si>
  <si>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</si>
  <si>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</si>
  <si>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</si>
  <si>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</si>
  <si>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</si>
  <si>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</si>
  <si>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</si>
  <si>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</si>
  <si>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</si>
  <si>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</si>
  <si>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</si>
  <si>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</si>
  <si>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</si>
  <si>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</si>
  <si>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</si>
  <si>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</si>
  <si>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</si>
  <si>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</si>
  <si>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</si>
  <si>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</si>
  <si>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</si>
  <si>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</si>
  <si>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</si>
  <si>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</si>
  <si>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</si>
  <si>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</si>
  <si>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</si>
  <si>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</si>
  <si>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</si>
  <si>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</si>
  <si>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</si>
  <si>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</si>
  <si>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</si>
  <si>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</si>
  <si>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</si>
  <si>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</si>
  <si>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</si>
  <si>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</si>
  <si>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</si>
  <si>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</si>
  <si>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</si>
  <si>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</si>
  <si>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</si>
  <si>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</si>
  <si>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</si>
  <si>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</si>
  <si>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</si>
  <si>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</si>
  <si>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</si>
  <si>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</si>
  <si>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</si>
  <si>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</si>
  <si>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</si>
  <si>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</si>
  <si>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</si>
  <si>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</si>
  <si>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</si>
  <si>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</si>
  <si>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</si>
  <si>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</si>
  <si>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</si>
  <si>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</si>
  <si>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</si>
  <si>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</si>
  <si>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</si>
  <si>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</si>
  <si>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</si>
  <si>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</si>
  <si>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</si>
  <si>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</si>
  <si>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</si>
  <si>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</si>
  <si>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</si>
  <si>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</si>
  <si>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</si>
  <si>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</si>
  <si>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</si>
  <si>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</si>
  <si>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</si>
  <si>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</si>
  <si>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</si>
  <si>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</si>
  <si>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</si>
  <si>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</si>
  <si>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</si>
  <si>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</si>
  <si>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</si>
  <si>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</si>
  <si>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</si>
  <si>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</si>
  <si>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</si>
  <si>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</si>
  <si>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</si>
  <si>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</si>
  <si>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</si>
  <si>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</si>
  <si>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</si>
  <si>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</si>
  <si>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</si>
  <si>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</si>
  <si>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</si>
  <si>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</si>
  <si>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</si>
  <si>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</si>
  <si>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</si>
  <si>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</si>
  <si>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</si>
  <si>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</si>
  <si>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</si>
  <si>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</si>
  <si>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</si>
  <si>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</si>
  <si>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</si>
  <si>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</si>
  <si>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</si>
  <si>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</si>
  <si>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</si>
  <si>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</si>
  <si>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</si>
  <si>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</si>
  <si>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</si>
  <si>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</si>
  <si>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</si>
  <si>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</si>
  <si>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</si>
  <si>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</si>
  <si>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</si>
  <si>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</si>
  <si>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</si>
  <si>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</si>
  <si>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</si>
  <si>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</si>
  <si>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</si>
  <si>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</si>
  <si>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</si>
  <si>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</si>
  <si>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</si>
  <si>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</si>
  <si>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</si>
  <si>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</si>
  <si>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</si>
  <si>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</si>
  <si>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</si>
  <si>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</si>
  <si>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</si>
  <si>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</si>
  <si>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</si>
  <si>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</si>
  <si>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</si>
  <si>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</si>
  <si>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</si>
  <si>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</si>
  <si>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</si>
  <si>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</si>
  <si>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</si>
  <si>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</si>
  <si>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</si>
  <si>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</si>
  <si>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</si>
  <si>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</si>
  <si>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</si>
  <si>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</si>
  <si>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</si>
  <si>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</si>
  <si>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</si>
  <si>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</si>
  <si>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</si>
  <si>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</si>
  <si>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</si>
  <si>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</si>
  <si>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</si>
  <si>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</si>
  <si>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</si>
  <si>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</si>
  <si>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</si>
  <si>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</si>
  <si>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</si>
  <si>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</si>
  <si>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</si>
  <si>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</si>
  <si>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</si>
  <si>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</si>
  <si>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</si>
  <si>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</si>
  <si>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</si>
  <si>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</si>
  <si>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</si>
  <si>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</si>
  <si>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</si>
  <si>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</si>
  <si>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</si>
  <si>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</si>
  <si>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</si>
  <si>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</si>
  <si>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</si>
  <si>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</si>
  <si>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</si>
  <si>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</si>
  <si>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</si>
  <si>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</si>
  <si>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</si>
  <si>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</si>
  <si>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</si>
  <si>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</si>
  <si>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</si>
  <si>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</si>
  <si>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</si>
  <si>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</si>
  <si>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</si>
  <si>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</si>
  <si>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</si>
  <si>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</si>
  <si>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</si>
  <si>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</si>
  <si>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</si>
  <si>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</si>
  <si>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</si>
  <si>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</si>
  <si>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</si>
  <si>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</si>
  <si>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</si>
  <si>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</si>
  <si>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</si>
  <si>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</si>
  <si>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</si>
  <si>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</si>
  <si>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</si>
  <si>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</si>
  <si>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</si>
  <si>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</si>
  <si>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</si>
  <si>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</si>
  <si>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</si>
  <si>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</si>
  <si>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</si>
  <si>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</si>
  <si>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</si>
  <si>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</si>
  <si>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</si>
  <si>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</si>
  <si>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</si>
  <si>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</si>
  <si>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</si>
  <si>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</si>
  <si>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</si>
  <si>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</si>
  <si>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</si>
  <si>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</si>
  <si>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</si>
  <si>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</si>
  <si>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</si>
  <si>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</si>
  <si>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</si>
  <si>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</si>
  <si>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</si>
  <si>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</si>
  <si>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</si>
  <si>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</si>
  <si>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</si>
  <si>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</si>
  <si>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</si>
  <si>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</si>
  <si>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</si>
  <si>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</si>
  <si>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</si>
  <si>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</si>
  <si>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</si>
  <si>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</si>
  <si>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</si>
  <si>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</si>
  <si>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</si>
  <si>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</si>
  <si>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</si>
  <si>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</si>
  <si>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</si>
  <si>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</si>
  <si>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</si>
  <si>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</si>
  <si>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</si>
  <si>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</si>
  <si>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</si>
  <si>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</si>
  <si>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</si>
  <si>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</si>
  <si>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</si>
  <si>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</si>
  <si>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</si>
  <si>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</si>
  <si>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</si>
  <si>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</si>
  <si>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</si>
  <si>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</si>
  <si>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</si>
  <si>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</si>
  <si>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</si>
  <si>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</si>
  <si>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</si>
  <si>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</si>
  <si>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</si>
  <si>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</si>
  <si>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</si>
  <si>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</si>
  <si>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</si>
  <si>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</si>
  <si>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</si>
  <si>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</si>
  <si>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</si>
  <si>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</si>
  <si>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</si>
  <si>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</si>
  <si>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</si>
  <si>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</si>
  <si>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</si>
  <si>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</si>
  <si>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</si>
  <si>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</si>
  <si>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</si>
  <si>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</si>
  <si>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</si>
  <si>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</si>
  <si>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</si>
  <si>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</si>
  <si>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</si>
  <si>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</si>
  <si>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</si>
  <si>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</si>
  <si>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</si>
  <si>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</si>
  <si>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</si>
  <si>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</si>
  <si>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</si>
  <si>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</si>
  <si>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</si>
  <si>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</si>
  <si>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</si>
  <si>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</si>
  <si>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</si>
  <si>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</si>
  <si>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</si>
  <si>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</si>
  <si>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</si>
  <si>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</si>
  <si>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</si>
  <si>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</si>
  <si>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</si>
  <si>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</si>
  <si>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</si>
  <si>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</si>
  <si>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</si>
  <si>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</si>
  <si>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</si>
  <si>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</si>
  <si>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</si>
  <si>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</si>
  <si>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</si>
  <si>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</si>
  <si>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</si>
  <si>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</si>
  <si>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</si>
  <si>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</si>
  <si>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</si>
  <si>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</si>
  <si>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</si>
  <si>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</si>
  <si>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</si>
  <si>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</si>
  <si>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</si>
  <si>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</si>
  <si>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</si>
  <si>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</si>
  <si>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</si>
  <si>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</si>
  <si>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</si>
  <si>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</si>
  <si>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</si>
  <si>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</si>
  <si>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</si>
  <si>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</si>
  <si>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</si>
  <si>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</si>
  <si>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</si>
  <si>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</si>
  <si>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</si>
  <si>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</si>
  <si>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</si>
  <si>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</si>
  <si>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</si>
  <si>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</si>
  <si>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</si>
  <si>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</si>
  <si>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</si>
  <si>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</si>
  <si>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</si>
  <si>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</si>
  <si>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</si>
  <si>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</si>
  <si>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</si>
  <si>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</si>
  <si>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</si>
  <si>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</si>
  <si>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</si>
  <si>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</si>
  <si>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</si>
  <si>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</si>
  <si>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</si>
  <si>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</si>
  <si>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</si>
  <si>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</si>
  <si>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</si>
  <si>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</si>
  <si>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</si>
  <si>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</si>
  <si>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</si>
  <si>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</si>
  <si>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</si>
  <si>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</si>
  <si>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</si>
  <si>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</si>
  <si>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</si>
  <si>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</si>
  <si>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</si>
  <si>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</si>
  <si>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</si>
  <si>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</si>
  <si>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</si>
  <si>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</si>
  <si>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</si>
  <si>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</si>
  <si>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</si>
  <si>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</si>
  <si>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</si>
  <si>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</si>
  <si>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</si>
  <si>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</si>
  <si>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</si>
  <si>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</si>
  <si>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</si>
  <si>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</si>
  <si>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</si>
  <si>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</si>
  <si>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</si>
  <si>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</si>
  <si>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</si>
  <si>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</si>
  <si>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</si>
  <si>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</si>
  <si>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</si>
  <si>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</si>
  <si>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</si>
  <si>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</si>
  <si>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</si>
  <si>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</si>
  <si>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</si>
  <si>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</si>
  <si>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</si>
  <si>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</si>
  <si>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</si>
  <si>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</si>
  <si>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</si>
  <si>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</si>
  <si>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</si>
  <si>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</si>
  <si>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</si>
  <si>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</si>
  <si>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</si>
  <si>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</si>
  <si>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</si>
  <si>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</si>
  <si>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</si>
  <si>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</si>
  <si>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</si>
  <si>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</si>
  <si>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</si>
  <si>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</si>
  <si>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</si>
  <si>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</si>
  <si>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</si>
  <si>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</si>
  <si>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</si>
  <si>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</si>
  <si>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</si>
  <si>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</si>
  <si>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</si>
  <si>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</si>
  <si>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</si>
  <si>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</si>
  <si>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</si>
  <si>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</si>
  <si>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</si>
  <si>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</si>
  <si>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</si>
  <si>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</si>
  <si>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</si>
  <si>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</si>
  <si>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</si>
  <si>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</si>
  <si>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</si>
  <si>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</si>
  <si>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</si>
  <si>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</si>
  <si>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</si>
  <si>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</si>
  <si>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</si>
  <si>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</si>
  <si>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</si>
  <si>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</si>
  <si>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</si>
  <si>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</si>
  <si>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</si>
  <si>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</si>
  <si>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</si>
  <si>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</si>
  <si>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</si>
  <si>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</si>
  <si>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</si>
  <si>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</si>
  <si>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</si>
  <si>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</si>
  <si>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</si>
  <si>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</si>
  <si>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</si>
  <si>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</si>
  <si>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</si>
  <si>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</si>
  <si>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</si>
  <si>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</si>
  <si>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</si>
  <si>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</si>
  <si>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</si>
  <si>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</si>
  <si>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</si>
  <si>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</si>
  <si>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</si>
  <si>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</si>
  <si>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</si>
  <si>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</si>
  <si>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</si>
  <si>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</si>
  <si>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</si>
  <si>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</si>
  <si>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</si>
  <si>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</si>
  <si>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</si>
  <si>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</si>
  <si>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</si>
  <si>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</si>
  <si>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</si>
  <si>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</si>
  <si>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</si>
  <si>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</si>
  <si>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</si>
  <si>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</si>
  <si>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</si>
  <si>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</si>
  <si>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</si>
  <si>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</si>
  <si>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</si>
  <si>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</si>
  <si>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</si>
  <si>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</si>
  <si>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</si>
  <si>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</si>
  <si>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</si>
  <si>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</si>
  <si>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</si>
  <si>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</si>
  <si>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</si>
  <si>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</si>
  <si>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</si>
  <si>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</si>
  <si>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</si>
  <si>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</si>
  <si>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</si>
  <si>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</si>
  <si>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</si>
  <si>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</si>
  <si>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</si>
  <si>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</si>
  <si>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</si>
  <si>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</si>
  <si>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</si>
  <si>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</si>
  <si>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</si>
  <si>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</si>
  <si>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</si>
  <si>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</si>
  <si>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</si>
  <si>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</si>
  <si>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</si>
  <si>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</si>
  <si>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</si>
  <si>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</si>
  <si>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</si>
  <si>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</si>
  <si>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</si>
  <si>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</si>
  <si>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</si>
  <si>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</si>
  <si>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</si>
  <si>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</si>
  <si>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</si>
  <si>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</si>
  <si>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</si>
  <si>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</si>
  <si>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</si>
  <si>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</si>
  <si>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</si>
  <si>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</si>
  <si>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</si>
  <si>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</si>
  <si>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</si>
  <si>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</si>
  <si>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</si>
  <si>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</si>
  <si>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</si>
  <si>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</si>
  <si>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</si>
  <si>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</si>
  <si>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</si>
  <si>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</si>
  <si>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</si>
  <si>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</si>
  <si>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</si>
  <si>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</si>
  <si>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</si>
  <si>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</si>
  <si>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</si>
  <si>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</si>
  <si>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</si>
  <si>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</si>
  <si>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</si>
  <si>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</si>
  <si>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</si>
  <si>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</si>
  <si>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</si>
  <si>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</si>
  <si>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</si>
  <si>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</si>
  <si>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</si>
  <si>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</si>
  <si>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</si>
  <si>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</si>
  <si>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</si>
  <si>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</si>
  <si>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</si>
  <si>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</si>
  <si>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</si>
  <si>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</si>
  <si>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</si>
  <si>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</si>
  <si>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</si>
  <si>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</si>
  <si>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</si>
  <si>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</si>
  <si>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</si>
  <si>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</si>
  <si>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</si>
  <si>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</si>
  <si>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</si>
  <si>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</si>
  <si>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</si>
  <si>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</si>
  <si>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</si>
  <si>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</si>
  <si>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</si>
  <si>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</si>
  <si>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</si>
  <si>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</si>
  <si>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</si>
  <si>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</si>
  <si>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</si>
  <si>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</si>
  <si>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</si>
  <si>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</si>
  <si>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</si>
  <si>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</si>
  <si>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</si>
  <si>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</si>
  <si>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</si>
  <si>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</si>
  <si>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</si>
  <si>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</si>
  <si>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</si>
  <si>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</si>
  <si>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</si>
  <si>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</si>
  <si>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</si>
  <si>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</si>
  <si>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</si>
  <si>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</si>
  <si>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</si>
  <si>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</si>
  <si>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</si>
  <si>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</si>
  <si>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</si>
  <si>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</si>
  <si>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</si>
  <si>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</si>
  <si>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</si>
  <si>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</si>
  <si>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</si>
  <si>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</si>
  <si>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</si>
  <si>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</si>
  <si>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</si>
  <si>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</si>
  <si>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</si>
  <si>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</si>
  <si>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</si>
  <si>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</si>
  <si>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</si>
  <si>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</si>
  <si>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</si>
  <si>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</si>
  <si>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</si>
  <si>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</si>
  <si>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</si>
  <si>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</si>
  <si>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</si>
  <si>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</si>
  <si>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</si>
  <si>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</si>
  <si>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</si>
  <si>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</si>
  <si>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</si>
  <si>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</si>
  <si>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</si>
  <si>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</si>
  <si>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</si>
  <si>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</si>
  <si>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</si>
  <si>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</si>
  <si>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</si>
  <si>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</si>
  <si>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</si>
  <si>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</si>
  <si>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</si>
  <si>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</si>
  <si>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</si>
  <si>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</si>
  <si>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</si>
  <si>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</si>
  <si>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</si>
  <si>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</si>
  <si>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</si>
  <si>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</si>
  <si>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</si>
  <si>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</si>
  <si>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</si>
  <si>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</si>
  <si>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</si>
  <si>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</si>
  <si>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</si>
  <si>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</si>
  <si>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</si>
  <si>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</si>
  <si>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</si>
  <si>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</si>
  <si>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</si>
  <si>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</si>
  <si>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</si>
  <si>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</si>
  <si>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</si>
  <si>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</si>
  <si>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</si>
  <si>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</si>
  <si>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</si>
  <si>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</si>
  <si>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</si>
  <si>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</si>
  <si>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</si>
  <si>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</si>
  <si>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</si>
  <si>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</si>
  <si>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</si>
  <si>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</si>
  <si>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</si>
  <si>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</si>
  <si>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</si>
  <si>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</si>
  <si>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</si>
  <si>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</si>
  <si>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</si>
  <si>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</si>
  <si>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</si>
  <si>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</si>
  <si>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</si>
  <si>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</si>
  <si>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</si>
  <si>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</si>
  <si>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</si>
  <si>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</si>
  <si>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</si>
  <si>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</si>
  <si>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</si>
  <si>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</si>
  <si>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</si>
  <si>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</si>
  <si>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</si>
  <si>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</si>
  <si>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</si>
  <si>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</si>
  <si>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</si>
  <si>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</si>
  <si>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</si>
  <si>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</si>
  <si>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</si>
  <si>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</si>
  <si>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</si>
  <si>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</si>
  <si>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</si>
  <si>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</si>
  <si>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</si>
  <si>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</si>
  <si>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</si>
  <si>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</si>
  <si>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</si>
  <si>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</si>
  <si>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</si>
  <si>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</si>
  <si>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</si>
  <si>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</si>
  <si>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</si>
  <si>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</si>
  <si>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</si>
  <si>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</si>
  <si>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</si>
  <si>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</si>
  <si>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</si>
  <si>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</si>
  <si>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</si>
  <si>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</si>
  <si>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</si>
  <si>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</si>
  <si>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</si>
  <si>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</si>
  <si>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</si>
  <si>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</si>
  <si>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</si>
  <si>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</si>
  <si>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</si>
  <si>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</si>
  <si>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</si>
  <si>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</si>
  <si>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</si>
  <si>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</si>
  <si>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</si>
  <si>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</si>
  <si>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</si>
  <si>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</si>
  <si>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</si>
  <si>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</si>
  <si>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</si>
  <si>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</si>
  <si>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</si>
  <si>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</si>
  <si>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</si>
  <si>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</si>
  <si>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</si>
  <si>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</si>
  <si>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</si>
  <si>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</si>
  <si>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</si>
  <si>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</si>
  <si>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</si>
  <si>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</si>
  <si>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</si>
  <si>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</si>
  <si>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</si>
  <si>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</si>
  <si>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</si>
  <si>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</si>
  <si>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</si>
  <si>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</si>
  <si>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</si>
  <si>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</si>
  <si>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</si>
  <si>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</si>
  <si>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</si>
  <si>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</si>
  <si>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</si>
  <si>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</si>
  <si>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</si>
  <si>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</si>
  <si>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</si>
  <si>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</si>
  <si>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</si>
  <si>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</si>
  <si>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</si>
  <si>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</si>
  <si>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</si>
  <si>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</si>
  <si>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</si>
  <si>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</si>
  <si>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</si>
  <si>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</si>
  <si>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</si>
  <si>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</si>
  <si>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</si>
  <si>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</si>
  <si>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</si>
  <si>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</si>
  <si>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</si>
  <si>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</si>
  <si>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</si>
  <si>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</si>
  <si>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</si>
  <si>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</si>
  <si>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</si>
  <si>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</si>
  <si>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</si>
  <si>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</si>
  <si>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</si>
  <si>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</si>
  <si>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</si>
  <si>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</si>
  <si>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</si>
  <si>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</si>
  <si>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</si>
  <si>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</si>
  <si>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</si>
  <si>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</si>
  <si>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</si>
  <si>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</si>
  <si>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</si>
  <si>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</si>
  <si>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</si>
  <si>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</si>
  <si>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</si>
  <si>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</si>
  <si>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</si>
  <si>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</si>
  <si>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</si>
  <si>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</si>
  <si>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</si>
  <si>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</si>
  <si>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</si>
  <si>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</si>
  <si>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</si>
  <si>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</si>
  <si>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</si>
  <si>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</si>
  <si>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</si>
  <si>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</si>
  <si>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</si>
  <si>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</si>
  <si>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</si>
  <si>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</si>
  <si>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</si>
  <si>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</si>
  <si>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</si>
  <si>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</si>
  <si>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</si>
  <si>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</si>
  <si>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</si>
  <si>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</si>
  <si>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</si>
  <si>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</si>
  <si>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</si>
  <si>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</si>
  <si>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</si>
  <si>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</si>
  <si>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</si>
  <si>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</si>
  <si>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</si>
  <si>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</si>
  <si>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</si>
  <si>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</si>
  <si>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</si>
  <si>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</si>
  <si>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</si>
  <si>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</si>
  <si>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</si>
  <si>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</si>
  <si>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</si>
  <si>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</si>
  <si>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</si>
  <si>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</si>
  <si>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</si>
  <si>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</si>
  <si>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</si>
  <si>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</si>
  <si>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</si>
  <si>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</si>
  <si>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</si>
  <si>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</si>
  <si>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</si>
  <si>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</si>
  <si>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</si>
  <si>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</si>
  <si>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</si>
  <si>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</si>
  <si>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</si>
  <si>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</si>
  <si>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</si>
  <si>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</si>
  <si>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</si>
  <si>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</si>
  <si>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</si>
  <si>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</si>
  <si>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</si>
  <si>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</si>
  <si>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</si>
  <si>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</si>
  <si>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</si>
  <si>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</si>
  <si>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</si>
  <si>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</si>
  <si>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</si>
  <si>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</si>
  <si>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</si>
  <si>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</si>
  <si>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</si>
  <si>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</si>
  <si>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</si>
  <si>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</si>
  <si>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</si>
  <si>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</si>
  <si>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</si>
  <si>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</si>
  <si>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</si>
  <si>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</si>
  <si>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</si>
  <si>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</si>
  <si>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</si>
  <si>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</si>
  <si>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</si>
  <si>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</si>
  <si>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</si>
  <si>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</si>
  <si>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</si>
  <si>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</si>
  <si>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</si>
  <si>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</si>
  <si>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</si>
  <si>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</si>
  <si>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</si>
  <si>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</si>
  <si>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</si>
  <si>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</si>
  <si>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</si>
  <si>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</si>
  <si>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</si>
  <si>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</si>
  <si>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</si>
  <si>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</si>
  <si>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</si>
  <si>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</si>
  <si>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</si>
  <si>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</si>
  <si>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</si>
  <si>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</si>
  <si>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</si>
  <si>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</si>
  <si>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</si>
  <si>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</si>
  <si>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</si>
  <si>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</si>
  <si>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</si>
  <si>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</si>
  <si>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</si>
  <si>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</si>
  <si>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</si>
  <si>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</si>
  <si>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</si>
  <si>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</si>
  <si>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</si>
  <si>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</si>
  <si>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</si>
  <si>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</si>
  <si>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</si>
  <si>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</si>
  <si>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</si>
  <si>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</si>
  <si>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</si>
  <si>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</si>
  <si>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</si>
  <si>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</si>
  <si>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</si>
  <si>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</si>
  <si>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</si>
  <si>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</si>
  <si>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</si>
  <si>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</si>
  <si>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</si>
  <si>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</si>
  <si>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</si>
  <si>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</si>
  <si>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</si>
  <si>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</si>
  <si>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</si>
  <si>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</si>
  <si>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</si>
  <si>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</si>
  <si>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</si>
  <si>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</si>
  <si>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</si>
  <si>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ĐAKOVO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</si>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</sst>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2618938.9699999997</v>
      </c>
      <c r="D2" s="7">
        <f>'PR-RAS'!E6</f>
        <v>3524946.66</v>
      </c>
      <c r="E2" s="7">
        <v>0</v>
      </c>
      <c r="F2" s="7">
        <v>0</v>
      </c>
      <c r="G2" s="8">
        <f t="shared" ref="G2:G274" si="0">(B2/1000)*(C2*1+D2*2)</f>
        <v>9668.8322899999985</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6480</v>
      </c>
      <c r="D45" s="2">
        <f>'PR-RAS'!E49</f>
        <v>6480</v>
      </c>
      <c r="E45" s="2">
        <v>0</v>
      </c>
      <c r="F45" s="2">
        <v>0</v>
      </c>
      <c r="G45" s="3">
        <f t="shared" si="0"/>
        <v>855.3599999999999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6480</v>
      </c>
      <c r="D64" s="2">
        <f>'PR-RAS'!E68</f>
        <v>6480</v>
      </c>
      <c r="E64" s="2">
        <v>0</v>
      </c>
      <c r="F64" s="2">
        <v>0</v>
      </c>
      <c r="G64" s="3">
        <f t="shared" si="0"/>
        <v>1224.72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0.64</v>
      </c>
      <c r="D78" s="2">
        <f>'PR-RAS'!E82</f>
        <v>2.09</v>
      </c>
      <c r="E78" s="2">
        <v>0</v>
      </c>
      <c r="F78" s="2">
        <v>0</v>
      </c>
      <c r="G78" s="3">
        <f t="shared" si="0"/>
        <v>0.37113999999999997</v>
      </c>
      <c r="H78" s="3">
        <f t="shared" si="1"/>
        <v>0.44999999999999984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0.64</v>
      </c>
      <c r="D79" s="2">
        <f>'PR-RAS'!E83</f>
        <v>2.09</v>
      </c>
      <c r="E79" s="2">
        <v>0</v>
      </c>
      <c r="F79" s="2">
        <v>0</v>
      </c>
      <c r="G79" s="3">
        <f t="shared" si="0"/>
        <v>0.37595999999999996</v>
      </c>
      <c r="H79" s="3">
        <f t="shared" si="1"/>
        <v>0.44999999999999984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0.64</v>
      </c>
      <c r="D81" s="2">
        <f>'PR-RAS'!E85</f>
        <v>2.09</v>
      </c>
      <c r="E81" s="2">
        <v>0</v>
      </c>
      <c r="F81" s="2">
        <v>0</v>
      </c>
      <c r="G81" s="3">
        <f t="shared" si="0"/>
        <v>0.38559999999999994</v>
      </c>
      <c r="H81" s="3">
        <f t="shared" si="1"/>
        <v>0.44999999999999984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1507328.47</v>
      </c>
      <c r="D102" s="2">
        <f>'PR-RAS'!E106</f>
        <v>1690865.92</v>
      </c>
      <c r="E102" s="2">
        <v>0</v>
      </c>
      <c r="F102" s="2">
        <v>0</v>
      </c>
      <c r="G102" s="3">
        <f t="shared" si="0"/>
        <v>493795.09130999999</v>
      </c>
      <c r="H102" s="3">
        <f t="shared" si="1"/>
        <v>0.55000000004656613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1507328.47</v>
      </c>
      <c r="D108" s="2">
        <f>'PR-RAS'!E112</f>
        <v>1690865.92</v>
      </c>
      <c r="E108" s="2">
        <v>0</v>
      </c>
      <c r="F108" s="2">
        <v>0</v>
      </c>
      <c r="G108" s="3">
        <f t="shared" si="0"/>
        <v>523129.45316999994</v>
      </c>
      <c r="H108" s="3">
        <f t="shared" si="1"/>
        <v>0.55000000004656613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1507328.47</v>
      </c>
      <c r="D113" s="2">
        <f>'PR-RAS'!E117</f>
        <v>1690865.92</v>
      </c>
      <c r="E113" s="2">
        <v>0</v>
      </c>
      <c r="F113" s="2">
        <v>0</v>
      </c>
      <c r="G113" s="3">
        <f t="shared" si="0"/>
        <v>547574.75471999997</v>
      </c>
      <c r="H113" s="3">
        <f t="shared" si="1"/>
        <v>0.55000000004656613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1680</v>
      </c>
      <c r="E121" s="2">
        <v>0</v>
      </c>
      <c r="F121" s="2">
        <v>0</v>
      </c>
      <c r="G121" s="3">
        <f t="shared" si="0"/>
        <v>403.2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1680</v>
      </c>
      <c r="E125" s="2">
        <v>0</v>
      </c>
      <c r="F125" s="2">
        <v>0</v>
      </c>
      <c r="G125" s="3">
        <f t="shared" si="0"/>
        <v>416.64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100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1580</v>
      </c>
      <c r="E127" s="2">
        <v>0</v>
      </c>
      <c r="F127" s="2">
        <v>0</v>
      </c>
      <c r="G127" s="3">
        <f t="shared" si="0"/>
        <v>398.16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1105129.8600000001</v>
      </c>
      <c r="D130" s="2">
        <f>'PR-RAS'!E134</f>
        <v>1825918.6500000001</v>
      </c>
      <c r="E130" s="2">
        <v>0</v>
      </c>
      <c r="F130" s="2">
        <v>0</v>
      </c>
      <c r="G130" s="3">
        <f t="shared" si="0"/>
        <v>613648.76364000002</v>
      </c>
      <c r="H130" s="3">
        <f t="shared" si="1"/>
        <v>0.48999999975785613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1105129.8600000001</v>
      </c>
      <c r="D131" s="2">
        <f>'PR-RAS'!E135</f>
        <v>1825918.6500000001</v>
      </c>
      <c r="E131" s="2">
        <v>0</v>
      </c>
      <c r="F131" s="2">
        <v>0</v>
      </c>
      <c r="G131" s="3">
        <f t="shared" si="0"/>
        <v>618405.73080000002</v>
      </c>
      <c r="H131" s="3">
        <f t="shared" si="1"/>
        <v>0.48999999975785613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1036621.77</v>
      </c>
      <c r="D132" s="2">
        <f>'PR-RAS'!E136</f>
        <v>1316984.81</v>
      </c>
      <c r="E132" s="2">
        <v>0</v>
      </c>
      <c r="F132" s="2">
        <v>0</v>
      </c>
      <c r="G132" s="3">
        <f t="shared" si="0"/>
        <v>480847.47209000005</v>
      </c>
      <c r="H132" s="3">
        <f t="shared" si="1"/>
        <v>0.41999999992549419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68508.09</v>
      </c>
      <c r="D133" s="2">
        <f>'PR-RAS'!E137</f>
        <v>508933.84</v>
      </c>
      <c r="E133" s="2">
        <v>0</v>
      </c>
      <c r="F133" s="2">
        <v>0</v>
      </c>
      <c r="G133" s="3">
        <f t="shared" si="0"/>
        <v>143401.60164000001</v>
      </c>
      <c r="H133" s="3">
        <f t="shared" si="1"/>
        <v>0.24999999997089617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2525474.29</v>
      </c>
      <c r="D148" s="2">
        <f>'PR-RAS'!E152</f>
        <v>2977104.84</v>
      </c>
      <c r="E148" s="2">
        <v>0</v>
      </c>
      <c r="F148" s="2">
        <v>0</v>
      </c>
      <c r="G148" s="3">
        <f t="shared" si="0"/>
        <v>1246513.5435899997</v>
      </c>
      <c r="H148" s="3">
        <f t="shared" si="1"/>
        <v>0.45000000018626451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1850375.19</v>
      </c>
      <c r="D149" s="2">
        <f>'PR-RAS'!E153</f>
        <v>2245241.2599999998</v>
      </c>
      <c r="E149" s="2">
        <v>0</v>
      </c>
      <c r="F149" s="2">
        <v>0</v>
      </c>
      <c r="G149" s="3">
        <f t="shared" si="0"/>
        <v>938446.94107999979</v>
      </c>
      <c r="H149" s="3">
        <f t="shared" si="1"/>
        <v>0.44999999972060323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1512711.55</v>
      </c>
      <c r="D150" s="2">
        <f>'PR-RAS'!E154</f>
        <v>1847009.07</v>
      </c>
      <c r="E150" s="2">
        <v>0</v>
      </c>
      <c r="F150" s="2">
        <v>0</v>
      </c>
      <c r="G150" s="3">
        <f t="shared" si="0"/>
        <v>775802.72381</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1337627.55</v>
      </c>
      <c r="D151" s="2">
        <f>'PR-RAS'!E155</f>
        <v>1617009.07</v>
      </c>
      <c r="E151" s="2">
        <v>0</v>
      </c>
      <c r="F151" s="2">
        <v>0</v>
      </c>
      <c r="G151" s="3">
        <f t="shared" si="0"/>
        <v>685746.85350000008</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175084</v>
      </c>
      <c r="D154" s="2">
        <f>'PR-RAS'!E158</f>
        <v>230000</v>
      </c>
      <c r="E154" s="2">
        <v>0</v>
      </c>
      <c r="F154" s="2">
        <v>0</v>
      </c>
      <c r="G154" s="3">
        <f t="shared" si="0"/>
        <v>97167.851999999999</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88066.22</v>
      </c>
      <c r="D155" s="2">
        <f>'PR-RAS'!E159</f>
        <v>93475.7</v>
      </c>
      <c r="E155" s="2">
        <v>0</v>
      </c>
      <c r="F155" s="2">
        <v>0</v>
      </c>
      <c r="G155" s="3">
        <f t="shared" si="0"/>
        <v>42352.713479999999</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249597.42</v>
      </c>
      <c r="D156" s="2">
        <f>'PR-RAS'!E160</f>
        <v>304756.49</v>
      </c>
      <c r="E156" s="2">
        <v>0</v>
      </c>
      <c r="F156" s="2">
        <v>0</v>
      </c>
      <c r="G156" s="3">
        <f t="shared" si="0"/>
        <v>133162.11199999999</v>
      </c>
      <c r="H156" s="3">
        <f t="shared" si="1"/>
        <v>0.91000000000349246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249597.42</v>
      </c>
      <c r="D158" s="2">
        <f>'PR-RAS'!E162</f>
        <v>304756.49</v>
      </c>
      <c r="E158" s="2">
        <v>0</v>
      </c>
      <c r="F158" s="2">
        <v>0</v>
      </c>
      <c r="G158" s="3">
        <f t="shared" si="0"/>
        <v>134880.3328</v>
      </c>
      <c r="H158" s="3">
        <f t="shared" si="1"/>
        <v>0.91000000000349246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667740.3600000001</v>
      </c>
      <c r="D160" s="2">
        <f>'PR-RAS'!E164</f>
        <v>722578.65</v>
      </c>
      <c r="E160" s="2">
        <v>0</v>
      </c>
      <c r="F160" s="2">
        <v>0</v>
      </c>
      <c r="G160" s="3">
        <f t="shared" si="0"/>
        <v>335950.72794000001</v>
      </c>
      <c r="H160" s="3">
        <f t="shared" si="1"/>
        <v>0.71000000007916242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50327.61</v>
      </c>
      <c r="D161" s="2">
        <f>'PR-RAS'!E165</f>
        <v>44182.73</v>
      </c>
      <c r="E161" s="2">
        <v>0</v>
      </c>
      <c r="F161" s="2">
        <v>0</v>
      </c>
      <c r="G161" s="3">
        <f t="shared" si="0"/>
        <v>22190.891200000002</v>
      </c>
      <c r="H161" s="3">
        <f t="shared" si="1"/>
        <v>0.6599999999962165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226.7</v>
      </c>
      <c r="D162" s="2">
        <f>'PR-RAS'!E166</f>
        <v>853</v>
      </c>
      <c r="E162" s="2">
        <v>0</v>
      </c>
      <c r="F162" s="2">
        <v>0</v>
      </c>
      <c r="G162" s="3">
        <f t="shared" si="0"/>
        <v>311.16470000000004</v>
      </c>
      <c r="H162" s="3">
        <f t="shared" si="1"/>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48830.66</v>
      </c>
      <c r="D163" s="2">
        <f>'PR-RAS'!E167</f>
        <v>42146.73</v>
      </c>
      <c r="E163" s="2">
        <v>0</v>
      </c>
      <c r="F163" s="2">
        <v>0</v>
      </c>
      <c r="G163" s="3">
        <f t="shared" si="0"/>
        <v>21566.10744</v>
      </c>
      <c r="H163" s="3">
        <f t="shared" si="1"/>
        <v>0.60999999999330612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1225.25</v>
      </c>
      <c r="D164" s="2">
        <f>'PR-RAS'!E168</f>
        <v>1183</v>
      </c>
      <c r="E164" s="2">
        <v>0</v>
      </c>
      <c r="F164" s="2">
        <v>0</v>
      </c>
      <c r="G164" s="3">
        <f t="shared" si="0"/>
        <v>585.37374999999997</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45</v>
      </c>
      <c r="D165" s="2">
        <f>'PR-RAS'!E169</f>
        <v>0</v>
      </c>
      <c r="E165" s="2">
        <v>0</v>
      </c>
      <c r="F165" s="2">
        <v>0</v>
      </c>
      <c r="G165" s="3">
        <f t="shared" si="0"/>
        <v>7.38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455873.12</v>
      </c>
      <c r="D166" s="2">
        <f>'PR-RAS'!E170</f>
        <v>457837.88000000006</v>
      </c>
      <c r="E166" s="2">
        <v>0</v>
      </c>
      <c r="F166" s="2">
        <v>0</v>
      </c>
      <c r="G166" s="3">
        <f t="shared" si="0"/>
        <v>226305.56520000004</v>
      </c>
      <c r="H166" s="3">
        <f t="shared" si="1"/>
        <v>0.23999999993247911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58467.98</v>
      </c>
      <c r="D167" s="2">
        <f>'PR-RAS'!E171</f>
        <v>57063.83</v>
      </c>
      <c r="E167" s="2">
        <v>0</v>
      </c>
      <c r="F167" s="2">
        <v>0</v>
      </c>
      <c r="G167" s="3">
        <f t="shared" si="0"/>
        <v>28650.876240000005</v>
      </c>
      <c r="H167" s="3">
        <f t="shared" si="1"/>
        <v>0.18999999999505235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243273.85</v>
      </c>
      <c r="D168" s="2">
        <f>'PR-RAS'!E172</f>
        <v>243080.7</v>
      </c>
      <c r="E168" s="2">
        <v>0</v>
      </c>
      <c r="F168" s="2">
        <v>0</v>
      </c>
      <c r="G168" s="3">
        <f t="shared" si="0"/>
        <v>121815.68675000001</v>
      </c>
      <c r="H168" s="3">
        <f t="shared" si="1"/>
        <v>0.4499999999825377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128518.73</v>
      </c>
      <c r="D169" s="2">
        <f>'PR-RAS'!E173</f>
        <v>130523.78</v>
      </c>
      <c r="E169" s="2">
        <v>0</v>
      </c>
      <c r="F169" s="2">
        <v>0</v>
      </c>
      <c r="G169" s="3">
        <f t="shared" si="0"/>
        <v>65447.136720000002</v>
      </c>
      <c r="H169" s="3">
        <f t="shared" si="1"/>
        <v>0.49000000000523869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7398.63</v>
      </c>
      <c r="D170" s="2">
        <f>'PR-RAS'!E174</f>
        <v>11374.45</v>
      </c>
      <c r="E170" s="2">
        <v>0</v>
      </c>
      <c r="F170" s="2">
        <v>0</v>
      </c>
      <c r="G170" s="3">
        <f t="shared" si="0"/>
        <v>5094.9325700000009</v>
      </c>
      <c r="H170" s="3">
        <f t="shared" si="1"/>
        <v>0.82000000000061846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12896.2</v>
      </c>
      <c r="D171" s="2">
        <f>'PR-RAS'!E175</f>
        <v>15588.87</v>
      </c>
      <c r="E171" s="2">
        <v>0</v>
      </c>
      <c r="F171" s="2">
        <v>0</v>
      </c>
      <c r="G171" s="3">
        <f t="shared" si="0"/>
        <v>7492.5698000000011</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5317.73</v>
      </c>
      <c r="D173" s="2">
        <f>'PR-RAS'!E177</f>
        <v>206.25</v>
      </c>
      <c r="E173" s="2">
        <v>0</v>
      </c>
      <c r="F173" s="2">
        <v>0</v>
      </c>
      <c r="G173" s="3">
        <f t="shared" si="0"/>
        <v>985.59955999999988</v>
      </c>
      <c r="H173" s="3">
        <f t="shared" si="1"/>
        <v>0.52000000000043656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144675.08000000002</v>
      </c>
      <c r="D174" s="2">
        <f>'PR-RAS'!E178</f>
        <v>200816.79</v>
      </c>
      <c r="E174" s="2">
        <v>0</v>
      </c>
      <c r="F174" s="2">
        <v>0</v>
      </c>
      <c r="G174" s="3">
        <f t="shared" si="0"/>
        <v>94511.398180000004</v>
      </c>
      <c r="H174" s="3">
        <f t="shared" si="1"/>
        <v>0.29000000000814907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5575.54</v>
      </c>
      <c r="D175" s="2">
        <f>'PR-RAS'!E179</f>
        <v>7976.3</v>
      </c>
      <c r="E175" s="2">
        <v>0</v>
      </c>
      <c r="F175" s="2">
        <v>0</v>
      </c>
      <c r="G175" s="3">
        <f t="shared" si="0"/>
        <v>3745.8963599999997</v>
      </c>
      <c r="H175" s="3">
        <f t="shared" si="1"/>
        <v>0.76000000000021828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56825.81</v>
      </c>
      <c r="D176" s="2">
        <f>'PR-RAS'!E180</f>
        <v>114462.24</v>
      </c>
      <c r="E176" s="2">
        <v>0</v>
      </c>
      <c r="F176" s="2">
        <v>0</v>
      </c>
      <c r="G176" s="3">
        <f t="shared" si="0"/>
        <v>50006.300750000002</v>
      </c>
      <c r="H176" s="3">
        <f t="shared" si="1"/>
        <v>0.430000000007567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2387.34</v>
      </c>
      <c r="D177" s="2">
        <f>'PR-RAS'!E181</f>
        <v>2612.1799999999998</v>
      </c>
      <c r="E177" s="2">
        <v>0</v>
      </c>
      <c r="F177" s="2">
        <v>0</v>
      </c>
      <c r="G177" s="3">
        <f t="shared" si="0"/>
        <v>1339.6591999999998</v>
      </c>
      <c r="H177" s="3">
        <f t="shared" si="1"/>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49212</v>
      </c>
      <c r="D178" s="2">
        <f>'PR-RAS'!E182</f>
        <v>47145.72</v>
      </c>
      <c r="E178" s="2">
        <v>0</v>
      </c>
      <c r="F178" s="2">
        <v>0</v>
      </c>
      <c r="G178" s="3">
        <f t="shared" si="0"/>
        <v>25400.10888</v>
      </c>
      <c r="H178" s="3">
        <f t="shared" si="1"/>
        <v>0.27999999999883585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4342.51</v>
      </c>
      <c r="D180" s="2">
        <f>'PR-RAS'!E184</f>
        <v>3676.67</v>
      </c>
      <c r="E180" s="2">
        <v>0</v>
      </c>
      <c r="F180" s="2">
        <v>0</v>
      </c>
      <c r="G180" s="3">
        <f t="shared" si="0"/>
        <v>2093.5571500000001</v>
      </c>
      <c r="H180" s="3">
        <f t="shared" si="1"/>
        <v>0.81999999999970896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11110.53</v>
      </c>
      <c r="D181" s="2">
        <f>'PR-RAS'!E185</f>
        <v>11326.97</v>
      </c>
      <c r="E181" s="2">
        <v>0</v>
      </c>
      <c r="F181" s="2">
        <v>0</v>
      </c>
      <c r="G181" s="3">
        <f t="shared" si="0"/>
        <v>6077.6045999999997</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13316.21</v>
      </c>
      <c r="D182" s="2">
        <f>'PR-RAS'!E186</f>
        <v>12215.46</v>
      </c>
      <c r="E182" s="2">
        <v>0</v>
      </c>
      <c r="F182" s="2">
        <v>0</v>
      </c>
      <c r="G182" s="3">
        <f t="shared" si="0"/>
        <v>6832.2305299999989</v>
      </c>
      <c r="H182" s="3">
        <f t="shared" si="1"/>
        <v>0.66999999999825377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1905.14</v>
      </c>
      <c r="D183" s="2">
        <f>'PR-RAS'!E187</f>
        <v>1401.25</v>
      </c>
      <c r="E183" s="2">
        <v>0</v>
      </c>
      <c r="F183" s="2">
        <v>0</v>
      </c>
      <c r="G183" s="3">
        <f t="shared" si="0"/>
        <v>856.79048</v>
      </c>
      <c r="H183" s="3">
        <f t="shared" si="1"/>
        <v>0.39000000000010004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16864.55</v>
      </c>
      <c r="D190" s="2">
        <f>'PR-RAS'!E194</f>
        <v>19741.25</v>
      </c>
      <c r="E190" s="2">
        <v>0</v>
      </c>
      <c r="F190" s="2">
        <v>0</v>
      </c>
      <c r="G190" s="3">
        <f t="shared" si="0"/>
        <v>10649.59245</v>
      </c>
      <c r="H190" s="3">
        <f t="shared" si="1"/>
        <v>0.7000000000007276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4661.67</v>
      </c>
      <c r="D191" s="2">
        <f>'PR-RAS'!E195</f>
        <v>4661.76</v>
      </c>
      <c r="E191" s="2">
        <v>0</v>
      </c>
      <c r="F191" s="2">
        <v>0</v>
      </c>
      <c r="G191" s="3">
        <f t="shared" si="0"/>
        <v>2657.1861000000004</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9752.9500000000007</v>
      </c>
      <c r="D192" s="2">
        <f>'PR-RAS'!E196</f>
        <v>8328.2000000000007</v>
      </c>
      <c r="E192" s="2">
        <v>0</v>
      </c>
      <c r="F192" s="2">
        <v>0</v>
      </c>
      <c r="G192" s="3">
        <f t="shared" si="0"/>
        <v>5044.1858500000008</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33.97</v>
      </c>
      <c r="E193" s="2">
        <v>0</v>
      </c>
      <c r="F193" s="2">
        <v>0</v>
      </c>
      <c r="G193" s="3">
        <f t="shared" si="0"/>
        <v>13.04448</v>
      </c>
      <c r="H193" s="3">
        <f t="shared" si="1"/>
        <v>3.0000000000001137E-2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718.8</v>
      </c>
      <c r="D195" s="2">
        <f>'PR-RAS'!E199</f>
        <v>4615.92</v>
      </c>
      <c r="E195" s="2">
        <v>0</v>
      </c>
      <c r="F195" s="2">
        <v>0</v>
      </c>
      <c r="G195" s="3">
        <f t="shared" si="0"/>
        <v>1930.42416</v>
      </c>
      <c r="H195" s="3">
        <f t="shared" si="1"/>
        <v>0.27999999999997272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1731.13</v>
      </c>
      <c r="D197" s="2">
        <f>'PR-RAS'!E201</f>
        <v>2101.4</v>
      </c>
      <c r="E197" s="2">
        <v>0</v>
      </c>
      <c r="F197" s="2">
        <v>0</v>
      </c>
      <c r="G197" s="3">
        <f t="shared" si="0"/>
        <v>1163.0502800000002</v>
      </c>
      <c r="H197" s="3">
        <f t="shared" si="1"/>
        <v>0.53000000000020009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4014.2200000000003</v>
      </c>
      <c r="D198" s="2">
        <f>'PR-RAS'!E202</f>
        <v>4694.93</v>
      </c>
      <c r="E198" s="2">
        <v>0</v>
      </c>
      <c r="F198" s="2">
        <v>0</v>
      </c>
      <c r="G198" s="3">
        <f t="shared" si="0"/>
        <v>2640.6037600000004</v>
      </c>
      <c r="H198" s="3">
        <f t="shared" si="1"/>
        <v>0.28999999999996362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4014.2200000000003</v>
      </c>
      <c r="D212" s="2">
        <f>'PR-RAS'!E216</f>
        <v>4694.93</v>
      </c>
      <c r="E212" s="2">
        <v>0</v>
      </c>
      <c r="F212" s="2">
        <v>0</v>
      </c>
      <c r="G212" s="3">
        <f t="shared" si="0"/>
        <v>2828.2608800000003</v>
      </c>
      <c r="H212" s="3">
        <f t="shared" si="1"/>
        <v>0.28999999999996362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3998.19</v>
      </c>
      <c r="D213" s="2">
        <f>'PR-RAS'!E217</f>
        <v>4694.93</v>
      </c>
      <c r="E213" s="2">
        <v>0</v>
      </c>
      <c r="F213" s="2">
        <v>0</v>
      </c>
      <c r="G213" s="3">
        <f t="shared" si="0"/>
        <v>2838.2665999999999</v>
      </c>
      <c r="H213" s="3">
        <f t="shared" si="1"/>
        <v>0.25999999999976353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16.03</v>
      </c>
      <c r="D215" s="2">
        <f>'PR-RAS'!E219</f>
        <v>0</v>
      </c>
      <c r="E215" s="2">
        <v>0</v>
      </c>
      <c r="F215" s="2">
        <v>0</v>
      </c>
      <c r="G215" s="3">
        <f t="shared" si="0"/>
        <v>3.4304200000000002</v>
      </c>
      <c r="H215" s="3">
        <f t="shared" si="1"/>
        <v>3.0000000000001137E-2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3344.52</v>
      </c>
      <c r="D258" s="2">
        <f>'PR-RAS'!E262</f>
        <v>4590</v>
      </c>
      <c r="E258" s="2">
        <v>0</v>
      </c>
      <c r="F258" s="2">
        <v>0</v>
      </c>
      <c r="G258" s="3">
        <f t="shared" si="0"/>
        <v>3218.8016400000001</v>
      </c>
      <c r="H258" s="3">
        <f t="shared" si="1"/>
        <v>0.48000000000001819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3344.52</v>
      </c>
      <c r="D265" s="2">
        <f>'PR-RAS'!E269</f>
        <v>4590</v>
      </c>
      <c r="E265" s="2">
        <v>0</v>
      </c>
      <c r="F265" s="2">
        <v>0</v>
      </c>
      <c r="G265" s="3">
        <f t="shared" si="0"/>
        <v>3306.4732800000002</v>
      </c>
      <c r="H265" s="3">
        <f t="shared" si="1"/>
        <v>0.48000000000001819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3344.52</v>
      </c>
      <c r="D266" s="2">
        <f>'PR-RAS'!E270</f>
        <v>4590</v>
      </c>
      <c r="E266" s="2">
        <v>0</v>
      </c>
      <c r="F266" s="2">
        <v>0</v>
      </c>
      <c r="G266" s="3">
        <f t="shared" si="0"/>
        <v>3318.9978000000001</v>
      </c>
      <c r="H266" s="3">
        <f t="shared" si="1"/>
        <v>0.48000000000001819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2525474.29</v>
      </c>
      <c r="D295" s="2">
        <f>'PR-RAS'!E299</f>
        <v>2977104.84</v>
      </c>
      <c r="E295" s="2">
        <v>0</v>
      </c>
      <c r="F295" s="2">
        <v>0</v>
      </c>
      <c r="G295" s="3">
        <f t="shared" si="12"/>
        <v>2493027.0871799993</v>
      </c>
      <c r="H295" s="3">
        <f t="shared" si="13"/>
        <v>0.45000000018626451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93464.679999999702</v>
      </c>
      <c r="D296" s="2">
        <f>'PR-RAS'!E300</f>
        <v>547841.8200000003</v>
      </c>
      <c r="E296" s="2">
        <v>0</v>
      </c>
      <c r="F296" s="2">
        <v>0</v>
      </c>
      <c r="G296" s="3">
        <f t="shared" si="12"/>
        <v>350798.75440000009</v>
      </c>
      <c r="H296" s="3">
        <f t="shared" si="13"/>
        <v>0.5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15934.39</v>
      </c>
      <c r="D298" s="2">
        <f>'PR-RAS'!E302</f>
        <v>40890.980000000003</v>
      </c>
      <c r="E298" s="2">
        <v>0</v>
      </c>
      <c r="F298" s="2">
        <v>0</v>
      </c>
      <c r="G298" s="3">
        <f t="shared" si="12"/>
        <v>29021.755949999999</v>
      </c>
      <c r="H298" s="3">
        <f t="shared" si="13"/>
        <v>0.4099999999962165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15835.07</v>
      </c>
      <c r="D300" s="2">
        <f>'PR-RAS'!E304</f>
        <v>24276.12</v>
      </c>
      <c r="E300" s="2">
        <v>0</v>
      </c>
      <c r="F300" s="2">
        <v>0</v>
      </c>
      <c r="G300" s="3">
        <f t="shared" si="12"/>
        <v>19251.805689999997</v>
      </c>
      <c r="H300" s="3">
        <f t="shared" si="13"/>
        <v>0.18999999999869033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68508.090000000011</v>
      </c>
      <c r="D355" s="2">
        <f>'PR-RAS'!E360</f>
        <v>510513.84</v>
      </c>
      <c r="E355" s="2">
        <v>0</v>
      </c>
      <c r="F355" s="2">
        <v>0</v>
      </c>
      <c r="G355" s="3">
        <f t="shared" si="12"/>
        <v>385695.66258</v>
      </c>
      <c r="H355" s="3">
        <f t="shared" si="13"/>
        <v>0.24999999998544808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67266.13</v>
      </c>
      <c r="D368" s="2">
        <f>'PR-RAS'!E373</f>
        <v>238978.51</v>
      </c>
      <c r="E368" s="2">
        <v>0</v>
      </c>
      <c r="F368" s="2">
        <v>0</v>
      </c>
      <c r="G368" s="3">
        <f t="shared" si="12"/>
        <v>200096.89605000001</v>
      </c>
      <c r="H368" s="3">
        <f t="shared" si="13"/>
        <v>0.61999999999534339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67266.13</v>
      </c>
      <c r="D374" s="2">
        <f>'PR-RAS'!E379</f>
        <v>238978.51</v>
      </c>
      <c r="E374" s="2">
        <v>0</v>
      </c>
      <c r="F374" s="2">
        <v>0</v>
      </c>
      <c r="G374" s="3">
        <f t="shared" si="12"/>
        <v>203368.23495000001</v>
      </c>
      <c r="H374" s="3">
        <f t="shared" si="13"/>
        <v>0.61999999999534339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132028.15</v>
      </c>
      <c r="E375" s="2">
        <v>0</v>
      </c>
      <c r="F375" s="2">
        <v>0</v>
      </c>
      <c r="G375" s="3">
        <f t="shared" si="12"/>
        <v>98757.056199999992</v>
      </c>
      <c r="H375" s="3">
        <f t="shared" si="13"/>
        <v>0.14999999999417923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399.98</v>
      </c>
      <c r="D376" s="2">
        <f>'PR-RAS'!E381</f>
        <v>847.9</v>
      </c>
      <c r="E376" s="2">
        <v>0</v>
      </c>
      <c r="F376" s="2">
        <v>0</v>
      </c>
      <c r="G376" s="3">
        <f t="shared" si="12"/>
        <v>785.9174999999999</v>
      </c>
      <c r="H376" s="3">
        <f t="shared" si="13"/>
        <v>0.12000000000000455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3630</v>
      </c>
      <c r="D377" s="2">
        <f>'PR-RAS'!E382</f>
        <v>2600</v>
      </c>
      <c r="E377" s="2">
        <v>0</v>
      </c>
      <c r="F377" s="2">
        <v>0</v>
      </c>
      <c r="G377" s="3">
        <f t="shared" si="12"/>
        <v>3320.08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836.15</v>
      </c>
      <c r="D378" s="2">
        <f>'PR-RAS'!E383</f>
        <v>720</v>
      </c>
      <c r="E378" s="2">
        <v>0</v>
      </c>
      <c r="F378" s="2">
        <v>0</v>
      </c>
      <c r="G378" s="3">
        <f t="shared" si="12"/>
        <v>858.10855000000004</v>
      </c>
      <c r="H378" s="3">
        <f t="shared" si="13"/>
        <v>0.14999999999997726</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62400</v>
      </c>
      <c r="D381" s="2">
        <f>'PR-RAS'!E386</f>
        <v>102782.46</v>
      </c>
      <c r="E381" s="2">
        <v>0</v>
      </c>
      <c r="F381" s="2">
        <v>0</v>
      </c>
      <c r="G381" s="3">
        <f t="shared" si="12"/>
        <v>101826.66960000002</v>
      </c>
      <c r="H381" s="3">
        <f t="shared" si="13"/>
        <v>0.46000000000640284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1241.96</v>
      </c>
      <c r="D407" s="2">
        <f>'PR-RAS'!E412</f>
        <v>271535.33</v>
      </c>
      <c r="E407" s="2">
        <v>0</v>
      </c>
      <c r="F407" s="2">
        <v>0</v>
      </c>
      <c r="G407" s="3">
        <f t="shared" si="12"/>
        <v>220990.92372000002</v>
      </c>
      <c r="H407" s="3">
        <f t="shared" si="13"/>
        <v>0.37000000001626177</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1241.96</v>
      </c>
      <c r="D408" s="2">
        <f>'PR-RAS'!E413</f>
        <v>271535.33</v>
      </c>
      <c r="E408" s="2">
        <v>0</v>
      </c>
      <c r="F408" s="2">
        <v>0</v>
      </c>
      <c r="G408" s="3">
        <f t="shared" si="12"/>
        <v>221535.23633999997</v>
      </c>
      <c r="H408" s="3">
        <f t="shared" si="13"/>
        <v>0.37000000001626177</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68508.090000000011</v>
      </c>
      <c r="D413" s="2">
        <f>'PR-RAS'!E418</f>
        <v>510513.84</v>
      </c>
      <c r="E413" s="2">
        <v>0</v>
      </c>
      <c r="F413" s="2">
        <v>0</v>
      </c>
      <c r="G413" s="3">
        <f t="shared" si="12"/>
        <v>448888.73723999999</v>
      </c>
      <c r="H413" s="3">
        <f t="shared" si="13"/>
        <v>0.24999999998544808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2618938.9699999997</v>
      </c>
      <c r="D417" s="2">
        <f>'PR-RAS'!E422</f>
        <v>3524946.66</v>
      </c>
      <c r="E417" s="2">
        <v>0</v>
      </c>
      <c r="F417" s="2">
        <v>0</v>
      </c>
      <c r="G417" s="3">
        <f t="shared" si="12"/>
        <v>4022234.2326399996</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2593982.38</v>
      </c>
      <c r="D418" s="2">
        <f>'PR-RAS'!E423</f>
        <v>3487618.6799999997</v>
      </c>
      <c r="E418" s="2">
        <v>0</v>
      </c>
      <c r="F418" s="2">
        <v>0</v>
      </c>
      <c r="G418" s="3">
        <f t="shared" si="12"/>
        <v>3990364.6315799993</v>
      </c>
      <c r="H418" s="3">
        <f t="shared" si="13"/>
        <v>0.70000000018626451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24956.589999999851</v>
      </c>
      <c r="D419" s="2">
        <f>'PR-RAS'!E424</f>
        <v>37327.980000000447</v>
      </c>
      <c r="E419" s="2">
        <v>0</v>
      </c>
      <c r="F419" s="2">
        <v>0</v>
      </c>
      <c r="G419" s="3">
        <f t="shared" si="12"/>
        <v>41638.04590000031</v>
      </c>
      <c r="H419" s="3">
        <f t="shared" si="13"/>
        <v>0.42999999970197678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15934.39</v>
      </c>
      <c r="D421" s="2">
        <f>'PR-RAS'!E426</f>
        <v>40890.980000000003</v>
      </c>
      <c r="E421" s="2">
        <v>0</v>
      </c>
      <c r="F421" s="2">
        <v>0</v>
      </c>
      <c r="G421" s="3">
        <f t="shared" si="12"/>
        <v>41040.866999999998</v>
      </c>
      <c r="H421" s="3">
        <f t="shared" si="13"/>
        <v>0.4099999999962165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15835.07</v>
      </c>
      <c r="D423" s="2">
        <f>'PR-RAS'!E428</f>
        <v>24276.12</v>
      </c>
      <c r="E423" s="2">
        <v>0</v>
      </c>
      <c r="F423" s="2">
        <v>0</v>
      </c>
      <c r="G423" s="3">
        <f t="shared" si="12"/>
        <v>27171.444819999997</v>
      </c>
      <c r="H423" s="3">
        <f t="shared" si="13"/>
        <v>0.18999999999869033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2618938.9699999997</v>
      </c>
      <c r="D637" s="2">
        <f>'PR-RAS'!E643</f>
        <v>3524946.66</v>
      </c>
      <c r="E637" s="2">
        <v>0</v>
      </c>
      <c r="F637" s="2">
        <v>0</v>
      </c>
      <c r="G637" s="3">
        <f t="shared" si="14"/>
        <v>6149377.3364399998</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2593982.38</v>
      </c>
      <c r="D638" s="2">
        <f>'PR-RAS'!E644</f>
        <v>3487618.6799999997</v>
      </c>
      <c r="E638" s="2">
        <v>0</v>
      </c>
      <c r="F638" s="2">
        <v>0</v>
      </c>
      <c r="G638" s="3">
        <f t="shared" si="14"/>
        <v>6095592.9743799986</v>
      </c>
      <c r="H638" s="3">
        <f t="shared" si="15"/>
        <v>0.70000000018626451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24956.589999999851</v>
      </c>
      <c r="D639" s="2">
        <f>'PR-RAS'!E645</f>
        <v>37327.980000000447</v>
      </c>
      <c r="E639" s="2">
        <v>0</v>
      </c>
      <c r="F639" s="2">
        <v>0</v>
      </c>
      <c r="G639" s="3">
        <f t="shared" si="14"/>
        <v>63552.806900000476</v>
      </c>
      <c r="H639" s="3">
        <f t="shared" si="15"/>
        <v>0.42999999970197678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15934.39</v>
      </c>
      <c r="D641" s="2">
        <f>'PR-RAS'!E647</f>
        <v>40890.980000000003</v>
      </c>
      <c r="E641" s="2">
        <v>0</v>
      </c>
      <c r="F641" s="2">
        <v>0</v>
      </c>
      <c r="G641" s="3">
        <f t="shared" si="14"/>
        <v>62538.464000000007</v>
      </c>
      <c r="H641" s="3">
        <f t="shared" si="15"/>
        <v>0.4099999999962165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40890.97999999985</v>
      </c>
      <c r="D643" s="2">
        <f>'PR-RAS'!E649</f>
        <v>78218.960000000458</v>
      </c>
      <c r="E643" s="2">
        <v>0</v>
      </c>
      <c r="F643" s="2">
        <v>0</v>
      </c>
      <c r="G643" s="3">
        <f t="shared" si="14"/>
        <v>126685.15380000051</v>
      </c>
      <c r="H643" s="3">
        <f t="shared" si="15"/>
        <v>5.9999999692081474E-2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155522.16</v>
      </c>
      <c r="D645" s="2">
        <f>'PR-RAS'!E651</f>
        <v>0</v>
      </c>
      <c r="E645" s="2">
        <v>0</v>
      </c>
      <c r="F645" s="2">
        <v>0</v>
      </c>
      <c r="G645" s="3">
        <f t="shared" si="14"/>
        <v>100156.27104000001</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90430.31</v>
      </c>
      <c r="D646" s="2">
        <f>'PR-RAS'!E653</f>
        <v>170245.85</v>
      </c>
      <c r="E646" s="2">
        <v>0</v>
      </c>
      <c r="F646" s="2">
        <v>0</v>
      </c>
      <c r="G646" s="3">
        <f t="shared" si="14"/>
        <v>277944.69644999999</v>
      </c>
      <c r="H646" s="3">
        <f t="shared" si="15"/>
        <v>0.45999999999185093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2796638.09</v>
      </c>
      <c r="D647" s="2">
        <f>'PR-RAS'!E654</f>
        <v>3988999.67</v>
      </c>
      <c r="E647" s="2">
        <v>0</v>
      </c>
      <c r="F647" s="2">
        <v>0</v>
      </c>
      <c r="G647" s="3">
        <f t="shared" si="14"/>
        <v>6960415.7797800004</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2716822.55</v>
      </c>
      <c r="D648" s="2">
        <f>'PR-RAS'!E655</f>
        <v>3571102.2</v>
      </c>
      <c r="E648" s="2">
        <v>0</v>
      </c>
      <c r="F648" s="2">
        <v>0</v>
      </c>
      <c r="G648" s="3">
        <f t="shared" si="14"/>
        <v>6378790.4366499996</v>
      </c>
      <c r="H648" s="3">
        <f t="shared" si="15"/>
        <v>0.65000000037252903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170245.85000000009</v>
      </c>
      <c r="D649" s="2">
        <f>'PR-RAS'!E656</f>
        <v>588143.31999999983</v>
      </c>
      <c r="E649" s="2">
        <v>0</v>
      </c>
      <c r="F649" s="2">
        <v>0</v>
      </c>
      <c r="G649" s="3">
        <f t="shared" si="14"/>
        <v>872553.05351999984</v>
      </c>
      <c r="H649" s="3">
        <f t="shared" si="15"/>
        <v>0.46999999973922968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81</v>
      </c>
      <c r="D651" s="2">
        <f>'PR-RAS'!E658</f>
        <v>84</v>
      </c>
      <c r="E651" s="2">
        <v>0</v>
      </c>
      <c r="F651" s="2">
        <v>0</v>
      </c>
      <c r="G651" s="3">
        <f t="shared" si="14"/>
        <v>161.85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76</v>
      </c>
      <c r="D653" s="2">
        <f>'PR-RAS'!E660</f>
        <v>67</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6480</v>
      </c>
      <c r="D676" s="2">
        <f>'PR-RAS'!E683</f>
        <v>6480</v>
      </c>
      <c r="E676" s="2">
        <v>0</v>
      </c>
      <c r="F676" s="2">
        <v>0</v>
      </c>
      <c r="G676" s="3">
        <f t="shared" si="14"/>
        <v>13122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1453860.73</v>
      </c>
      <c r="D717" s="2">
        <f>'PR-RAS'!E724</f>
        <v>1649687.61</v>
      </c>
      <c r="E717" s="2">
        <v>0</v>
      </c>
      <c r="F717" s="2">
        <v>0</v>
      </c>
      <c r="G717" s="3">
        <f t="shared" si="14"/>
        <v>3403316.9402000001</v>
      </c>
      <c r="H717" s="3">
        <f t="shared" si="15"/>
        <v>0.65999999991618097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9084.1</v>
      </c>
      <c r="D725" s="2">
        <f>'PR-RAS'!E732</f>
        <v>13103.52</v>
      </c>
      <c r="E725" s="2">
        <v>0</v>
      </c>
      <c r="F725" s="2">
        <v>0</v>
      </c>
      <c r="G725" s="3">
        <f t="shared" si="14"/>
        <v>25550.785359999998</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6989.63</v>
      </c>
      <c r="D726" s="2">
        <f>'PR-RAS'!E733</f>
        <v>441.44</v>
      </c>
      <c r="E726" s="2">
        <v>0</v>
      </c>
      <c r="F726" s="2">
        <v>0</v>
      </c>
      <c r="G726" s="3">
        <f t="shared" si="14"/>
        <v>5707.5697499999997</v>
      </c>
      <c r="H726" s="3">
        <f t="shared" si="15"/>
        <v>0.80999999999988859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48830.66</v>
      </c>
      <c r="D727" s="2">
        <f>'PR-RAS'!E734</f>
        <v>42146.73</v>
      </c>
      <c r="E727" s="2">
        <v>0</v>
      </c>
      <c r="F727" s="2">
        <v>0</v>
      </c>
      <c r="G727" s="3">
        <f t="shared" si="14"/>
        <v>96648.111119999987</v>
      </c>
      <c r="H727" s="3">
        <f t="shared" si="15"/>
        <v>0.60999999999330612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1663.26</v>
      </c>
      <c r="D729" s="2">
        <f>'PR-RAS'!E736</f>
        <v>1261.78</v>
      </c>
      <c r="E729" s="2">
        <v>0</v>
      </c>
      <c r="F729" s="2">
        <v>0</v>
      </c>
      <c r="G729" s="3">
        <f t="shared" si="14"/>
        <v>3048.0049599999998</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1981.58</v>
      </c>
      <c r="D731" s="2">
        <f>'PR-RAS'!E738</f>
        <v>1387.05</v>
      </c>
      <c r="E731" s="2">
        <v>0</v>
      </c>
      <c r="F731" s="2">
        <v>0</v>
      </c>
      <c r="G731" s="3">
        <f t="shared" si="14"/>
        <v>3471.6464000000001</v>
      </c>
      <c r="H731" s="3">
        <f t="shared" si="15"/>
        <v>0.47000000000002728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4661.67</v>
      </c>
      <c r="D734" s="2">
        <f>'PR-RAS'!E741</f>
        <v>4661.76</v>
      </c>
      <c r="E734" s="2">
        <v>0</v>
      </c>
      <c r="F734" s="2">
        <v>0</v>
      </c>
      <c r="G734" s="3">
        <f t="shared" si="14"/>
        <v>10251.144270000001</v>
      </c>
      <c r="H734" s="3">
        <f t="shared" si="15"/>
        <v>0.56999999999970896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1538.12</v>
      </c>
      <c r="D735" s="2">
        <f>'PR-RAS'!E742</f>
        <v>1588.03</v>
      </c>
      <c r="E735" s="2">
        <v>0</v>
      </c>
      <c r="F735" s="2">
        <v>0</v>
      </c>
      <c r="G735" s="3">
        <f t="shared" si="14"/>
        <v>3460.2081200000002</v>
      </c>
      <c r="H735" s="3">
        <f t="shared" si="15"/>
        <v>0.14999999999986358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3686</v>
      </c>
      <c r="E737" s="2">
        <v>0</v>
      </c>
      <c r="F737" s="2">
        <v>0</v>
      </c>
      <c r="G737" s="3">
        <f t="shared" si="28"/>
        <v>5425.7919999999995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3344.52</v>
      </c>
      <c r="D836" s="2">
        <f>'PR-RAS'!E843</f>
        <v>4590</v>
      </c>
      <c r="E836" s="2">
        <v>0</v>
      </c>
      <c r="F836" s="2">
        <v>0</v>
      </c>
      <c r="G836" s="3">
        <f t="shared" si="14"/>
        <v>10457.974200000001</v>
      </c>
      <c r="H836" s="3">
        <f t="shared" si="15"/>
        <v>0.48000000000001819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2967169.63</v>
      </c>
      <c r="D1011" s="7">
        <f>BILANCA!E6</f>
        <v>3684509.9699999993</v>
      </c>
      <c r="E1011" s="7">
        <v>0</v>
      </c>
      <c r="F1011" s="7">
        <v>0</v>
      </c>
      <c r="G1011" s="8">
        <f t="shared" ref="G1011:G1306" si="38">B1011/1000*C1011+B1011/500*D1011</f>
        <v>10336.189569999999</v>
      </c>
      <c r="H1011" s="8">
        <f t="shared" si="35"/>
        <v>0.40000000083819032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2620845.9699999997</v>
      </c>
      <c r="D1012" s="2">
        <f>BILANCA!E7</f>
        <v>3052604.3799999994</v>
      </c>
      <c r="E1012" s="2">
        <v>0</v>
      </c>
      <c r="F1012" s="2">
        <v>0</v>
      </c>
      <c r="G1012" s="3">
        <f t="shared" si="38"/>
        <v>17452.109459999996</v>
      </c>
      <c r="H1012" s="3">
        <f t="shared" si="35"/>
        <v>0.40999999968335032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14266.800000000001</v>
      </c>
      <c r="D1013" s="2">
        <f>BILANCA!E8</f>
        <v>14266.800000000001</v>
      </c>
      <c r="E1013" s="2">
        <v>0</v>
      </c>
      <c r="F1013" s="2">
        <v>0</v>
      </c>
      <c r="G1013" s="3">
        <f t="shared" si="38"/>
        <v>128.40120000000002</v>
      </c>
      <c r="H1013" s="3">
        <f t="shared" si="35"/>
        <v>0.39999999999781721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11031.68</v>
      </c>
      <c r="D1014" s="2">
        <f>BILANCA!E9</f>
        <v>11031.68</v>
      </c>
      <c r="E1014" s="2">
        <v>0</v>
      </c>
      <c r="F1014" s="2">
        <v>0</v>
      </c>
      <c r="G1014" s="3">
        <f t="shared" si="38"/>
        <v>132.38015999999999</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3316.08</v>
      </c>
      <c r="D1015" s="2">
        <f>BILANCA!E10</f>
        <v>3316.08</v>
      </c>
      <c r="E1015" s="2">
        <v>0</v>
      </c>
      <c r="F1015" s="2">
        <v>0</v>
      </c>
      <c r="G1015" s="3">
        <f t="shared" si="38"/>
        <v>49.741200000000006</v>
      </c>
      <c r="H1015" s="3">
        <f t="shared" si="35"/>
        <v>0.15999999999985448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80.959999999999994</v>
      </c>
      <c r="D1016" s="2">
        <f>BILANCA!E11</f>
        <v>80.959999999999994</v>
      </c>
      <c r="E1016" s="2">
        <v>0</v>
      </c>
      <c r="F1016" s="2">
        <v>0</v>
      </c>
      <c r="G1016" s="3">
        <f t="shared" si="38"/>
        <v>1.4572799999999999</v>
      </c>
      <c r="H1016" s="3">
        <f t="shared" si="35"/>
        <v>8.0000000000012506E-2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2606579.17</v>
      </c>
      <c r="D1017" s="2">
        <f>BILANCA!E12</f>
        <v>3038337.5799999996</v>
      </c>
      <c r="E1017" s="2">
        <v>0</v>
      </c>
      <c r="F1017" s="2">
        <v>0</v>
      </c>
      <c r="G1017" s="3">
        <f t="shared" si="38"/>
        <v>60782.780309999987</v>
      </c>
      <c r="H1017" s="3">
        <f t="shared" si="35"/>
        <v>0.59000000031664968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2470269.7299999995</v>
      </c>
      <c r="D1018" s="2">
        <f>BILANCA!E13</f>
        <v>2694525.58</v>
      </c>
      <c r="E1018" s="2">
        <v>0</v>
      </c>
      <c r="F1018" s="2">
        <v>0</v>
      </c>
      <c r="G1018" s="3">
        <f t="shared" si="38"/>
        <v>62874.567119999992</v>
      </c>
      <c r="H1018" s="3">
        <f t="shared" si="35"/>
        <v>0.69000000040978193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3748432.03</v>
      </c>
      <c r="D1020" s="2">
        <f>BILANCA!E15</f>
        <v>4019967.36</v>
      </c>
      <c r="E1020" s="2">
        <v>0</v>
      </c>
      <c r="F1020" s="2">
        <v>0</v>
      </c>
      <c r="G1020" s="3">
        <f t="shared" si="38"/>
        <v>117883.66750000001</v>
      </c>
      <c r="H1020" s="3">
        <f t="shared" si="35"/>
        <v>0.38999999966472387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1278162.3</v>
      </c>
      <c r="D1023" s="2">
        <f>BILANCA!E18</f>
        <v>1325441.78</v>
      </c>
      <c r="E1023" s="2">
        <v>0</v>
      </c>
      <c r="F1023" s="2">
        <v>0</v>
      </c>
      <c r="G1023" s="3">
        <f t="shared" si="38"/>
        <v>51077.596179999993</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102249.19000000018</v>
      </c>
      <c r="D1024" s="2">
        <f>BILANCA!E19</f>
        <v>314511.15000000002</v>
      </c>
      <c r="E1024" s="2">
        <v>0</v>
      </c>
      <c r="F1024" s="2">
        <v>0</v>
      </c>
      <c r="G1024" s="3">
        <f t="shared" si="38"/>
        <v>10237.800860000003</v>
      </c>
      <c r="H1024" s="3">
        <f t="shared" si="35"/>
        <v>0.34000000020023435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330881.71000000002</v>
      </c>
      <c r="D1025" s="2">
        <f>BILANCA!E20</f>
        <v>441890.62</v>
      </c>
      <c r="E1025" s="2">
        <v>0</v>
      </c>
      <c r="F1025" s="2">
        <v>0</v>
      </c>
      <c r="G1025" s="3">
        <f t="shared" si="38"/>
        <v>18219.94425</v>
      </c>
      <c r="H1025" s="3">
        <f t="shared" si="35"/>
        <v>0.66999999998370185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41418.65</v>
      </c>
      <c r="D1026" s="2">
        <f>BILANCA!E21</f>
        <v>38974.54</v>
      </c>
      <c r="E1026" s="2">
        <v>0</v>
      </c>
      <c r="F1026" s="2">
        <v>0</v>
      </c>
      <c r="G1026" s="3">
        <f t="shared" si="38"/>
        <v>1909.8836800000001</v>
      </c>
      <c r="H1026" s="3">
        <f t="shared" si="35"/>
        <v>0.80999999999767169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43403.31</v>
      </c>
      <c r="D1027" s="2">
        <f>BILANCA!E22</f>
        <v>46003.31</v>
      </c>
      <c r="E1027" s="2">
        <v>0</v>
      </c>
      <c r="F1027" s="2">
        <v>0</v>
      </c>
      <c r="G1027" s="3">
        <f t="shared" si="38"/>
        <v>2301.9688100000003</v>
      </c>
      <c r="H1027" s="3">
        <f t="shared" si="35"/>
        <v>0.61999999999534339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270295.84999999998</v>
      </c>
      <c r="D1028" s="2">
        <f>BILANCA!E23</f>
        <v>263214.46999999997</v>
      </c>
      <c r="E1028" s="2">
        <v>0</v>
      </c>
      <c r="F1028" s="2">
        <v>0</v>
      </c>
      <c r="G1028" s="3">
        <f t="shared" si="38"/>
        <v>14341.046219999997</v>
      </c>
      <c r="H1028" s="3">
        <f t="shared" si="35"/>
        <v>0.61999999999534339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100661.3</v>
      </c>
      <c r="D1029" s="2">
        <f>BILANCA!E24</f>
        <v>81629.02</v>
      </c>
      <c r="E1029" s="2">
        <v>0</v>
      </c>
      <c r="F1029" s="2">
        <v>0</v>
      </c>
      <c r="G1029" s="3">
        <f t="shared" si="38"/>
        <v>5014.4674599999998</v>
      </c>
      <c r="H1029" s="3">
        <f t="shared" si="35"/>
        <v>0.32000000000698492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281814.81</v>
      </c>
      <c r="D1031" s="2">
        <f>BILANCA!E26</f>
        <v>383585.09</v>
      </c>
      <c r="E1031" s="2">
        <v>0</v>
      </c>
      <c r="F1031" s="2">
        <v>0</v>
      </c>
      <c r="G1031" s="3">
        <f t="shared" si="38"/>
        <v>22028.684790000003</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966226.44</v>
      </c>
      <c r="D1033" s="2">
        <f>BILANCA!E28</f>
        <v>940785.9</v>
      </c>
      <c r="E1033" s="2">
        <v>0</v>
      </c>
      <c r="F1033" s="2">
        <v>0</v>
      </c>
      <c r="G1033" s="3">
        <f t="shared" si="38"/>
        <v>65499.359519999998</v>
      </c>
      <c r="H1033" s="3">
        <f t="shared" si="35"/>
        <v>0.53999999992083758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5552.6399999999994</v>
      </c>
      <c r="D1034" s="2">
        <f>BILANCA!E29</f>
        <v>793.23999999999069</v>
      </c>
      <c r="E1034" s="2">
        <v>0</v>
      </c>
      <c r="F1034" s="2">
        <v>0</v>
      </c>
      <c r="G1034" s="3">
        <f t="shared" si="38"/>
        <v>171.33887999999953</v>
      </c>
      <c r="H1034" s="3">
        <f t="shared" si="35"/>
        <v>0.59999999999126885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76418.649999999994</v>
      </c>
      <c r="D1035" s="2">
        <f>BILANCA!E30</f>
        <v>76418.649999999994</v>
      </c>
      <c r="E1035" s="2">
        <v>0</v>
      </c>
      <c r="F1035" s="2">
        <v>0</v>
      </c>
      <c r="G1035" s="3">
        <f t="shared" si="38"/>
        <v>5731.3987500000003</v>
      </c>
      <c r="H1035" s="3">
        <f t="shared" si="35"/>
        <v>0.70000000001164153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70866.009999999995</v>
      </c>
      <c r="D1039" s="2">
        <f>BILANCA!E34</f>
        <v>75625.41</v>
      </c>
      <c r="E1039" s="2">
        <v>0</v>
      </c>
      <c r="F1039" s="2">
        <v>0</v>
      </c>
      <c r="G1039" s="3">
        <f t="shared" si="38"/>
        <v>6441.3880700000009</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28507.61</v>
      </c>
      <c r="D1050" s="2">
        <f>BILANCA!E45</f>
        <v>28507.61</v>
      </c>
      <c r="E1050" s="2">
        <v>0</v>
      </c>
      <c r="F1050" s="2">
        <v>0</v>
      </c>
      <c r="G1050" s="3">
        <f t="shared" si="38"/>
        <v>3420.9132</v>
      </c>
      <c r="H1050" s="3">
        <f t="shared" si="35"/>
        <v>0.77999999999883585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43930.64</v>
      </c>
      <c r="D1054" s="2">
        <f>BILANCA!E49</f>
        <v>43930.64</v>
      </c>
      <c r="E1054" s="2">
        <v>0</v>
      </c>
      <c r="F1054" s="2">
        <v>0</v>
      </c>
      <c r="G1054" s="3">
        <f t="shared" si="38"/>
        <v>5798.8444799999997</v>
      </c>
      <c r="H1054" s="3">
        <f t="shared" si="35"/>
        <v>0.72000000000116415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15423.03</v>
      </c>
      <c r="D1055" s="2">
        <f>BILANCA!E50</f>
        <v>15423.03</v>
      </c>
      <c r="E1055" s="2">
        <v>0</v>
      </c>
      <c r="F1055" s="2">
        <v>0</v>
      </c>
      <c r="G1055" s="3">
        <f t="shared" si="38"/>
        <v>2082.10905</v>
      </c>
      <c r="H1055" s="3">
        <f t="shared" si="35"/>
        <v>6.0000000001309672E-2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392271.75</v>
      </c>
      <c r="D1059" s="2">
        <f>BILANCA!E54</f>
        <v>393500.2</v>
      </c>
      <c r="E1059" s="2">
        <v>0</v>
      </c>
      <c r="F1059" s="2">
        <v>0</v>
      </c>
      <c r="G1059" s="3">
        <f t="shared" si="38"/>
        <v>57784.335350000001</v>
      </c>
      <c r="H1059" s="3">
        <f t="shared" si="35"/>
        <v>0.45000000001164153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392271.75</v>
      </c>
      <c r="D1060" s="2">
        <f>BILANCA!E55</f>
        <v>393500.2</v>
      </c>
      <c r="E1060" s="2">
        <v>0</v>
      </c>
      <c r="F1060" s="2">
        <v>0</v>
      </c>
      <c r="G1060" s="3">
        <f t="shared" si="38"/>
        <v>58963.607500000006</v>
      </c>
      <c r="H1060" s="3">
        <f t="shared" si="35"/>
        <v>0.45000000001164153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346323.66000000003</v>
      </c>
      <c r="D1074" s="2">
        <f>BILANCA!E69</f>
        <v>631905.59</v>
      </c>
      <c r="E1074" s="2">
        <v>0</v>
      </c>
      <c r="F1074" s="2">
        <v>0</v>
      </c>
      <c r="G1074" s="3">
        <f t="shared" si="38"/>
        <v>103048.62976</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170245.85</v>
      </c>
      <c r="D1075" s="2">
        <f>BILANCA!E70</f>
        <v>588143.31999999995</v>
      </c>
      <c r="E1075" s="2">
        <v>0</v>
      </c>
      <c r="F1075" s="2">
        <v>0</v>
      </c>
      <c r="G1075" s="3">
        <f t="shared" si="38"/>
        <v>87524.611849999987</v>
      </c>
      <c r="H1075" s="3">
        <f t="shared" si="35"/>
        <v>0.46999999994295649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170245.85</v>
      </c>
      <c r="D1076" s="2">
        <f>BILANCA!E71</f>
        <v>588143.31999999995</v>
      </c>
      <c r="E1076" s="2">
        <v>0</v>
      </c>
      <c r="F1076" s="2">
        <v>0</v>
      </c>
      <c r="G1076" s="3">
        <f t="shared" si="38"/>
        <v>88871.144339999999</v>
      </c>
      <c r="H1076" s="3">
        <f t="shared" si="35"/>
        <v>0.46999999994295649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170245.85</v>
      </c>
      <c r="D1078" s="2">
        <f>BILANCA!E73</f>
        <v>588143.31999999995</v>
      </c>
      <c r="E1078" s="2">
        <v>0</v>
      </c>
      <c r="F1078" s="2">
        <v>0</v>
      </c>
      <c r="G1078" s="3">
        <f t="shared" si="38"/>
        <v>91564.209319999994</v>
      </c>
      <c r="H1078" s="3">
        <f t="shared" si="35"/>
        <v>0.46999999994295649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4720.5800000000008</v>
      </c>
      <c r="D1087" s="2">
        <f>BILANCA!E82</f>
        <v>19486.150000000001</v>
      </c>
      <c r="E1087" s="2">
        <v>0</v>
      </c>
      <c r="F1087" s="2">
        <v>0</v>
      </c>
      <c r="G1087" s="3">
        <f t="shared" si="38"/>
        <v>3364.3517600000005</v>
      </c>
      <c r="H1087" s="3">
        <f t="shared" si="35"/>
        <v>0.57000000000061846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204.31</v>
      </c>
      <c r="D1090" s="2">
        <f>BILANCA!E85</f>
        <v>283.43</v>
      </c>
      <c r="E1090" s="2">
        <v>0</v>
      </c>
      <c r="F1090" s="2">
        <v>0</v>
      </c>
      <c r="G1090" s="3">
        <f t="shared" si="38"/>
        <v>61.693600000000004</v>
      </c>
      <c r="H1090" s="3">
        <f t="shared" si="35"/>
        <v>0.74000000000000909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4516.2700000000004</v>
      </c>
      <c r="D1092" s="2">
        <f>BILANCA!E87</f>
        <v>19202.72</v>
      </c>
      <c r="E1092" s="2">
        <v>0</v>
      </c>
      <c r="F1092" s="2">
        <v>0</v>
      </c>
      <c r="G1092" s="3">
        <f t="shared" si="38"/>
        <v>3519.5802200000003</v>
      </c>
      <c r="H1092" s="3">
        <f t="shared" si="35"/>
        <v>0.5499999999992724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15835.07</v>
      </c>
      <c r="D1152" s="2">
        <f>BILANCA!E147</f>
        <v>24276.12</v>
      </c>
      <c r="E1152" s="2">
        <v>0</v>
      </c>
      <c r="F1152" s="2">
        <v>0</v>
      </c>
      <c r="G1152" s="3">
        <f t="shared" si="38"/>
        <v>9142.9980199999991</v>
      </c>
      <c r="H1152" s="3">
        <f t="shared" si="41"/>
        <v>0.18999999999869033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15835.07</v>
      </c>
      <c r="D1165" s="2">
        <f>BILANCA!E160</f>
        <v>24276.12</v>
      </c>
      <c r="E1165" s="2">
        <v>0</v>
      </c>
      <c r="F1165" s="2">
        <v>0</v>
      </c>
      <c r="G1165" s="3">
        <f t="shared" si="38"/>
        <v>9980.0330499999982</v>
      </c>
      <c r="H1165" s="3">
        <f t="shared" si="41"/>
        <v>0.18999999999869033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155522.16</v>
      </c>
      <c r="D1176" s="2">
        <f>BILANCA!E171</f>
        <v>0</v>
      </c>
      <c r="E1176" s="2">
        <v>0</v>
      </c>
      <c r="F1176" s="2">
        <v>0</v>
      </c>
      <c r="G1176" s="3">
        <f t="shared" si="38"/>
        <v>25816.67856</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155522.16</v>
      </c>
      <c r="D1179" s="2">
        <f>BILANCA!E174</f>
        <v>0</v>
      </c>
      <c r="E1179" s="2">
        <v>0</v>
      </c>
      <c r="F1179" s="2">
        <v>0</v>
      </c>
      <c r="G1179" s="3">
        <f t="shared" si="38"/>
        <v>26283.245040000002</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2967169.63</v>
      </c>
      <c r="D1180" s="2">
        <f>BILANCA!E176</f>
        <v>3684509.97</v>
      </c>
      <c r="E1180" s="2">
        <v>0</v>
      </c>
      <c r="F1180" s="2">
        <v>0</v>
      </c>
      <c r="G1180" s="3">
        <f t="shared" si="38"/>
        <v>1757152.2269000001</v>
      </c>
      <c r="H1180" s="3">
        <f t="shared" si="41"/>
        <v>0.39999999990686774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289597.47000000003</v>
      </c>
      <c r="D1181" s="2">
        <f>BILANCA!E177</f>
        <v>529410.37</v>
      </c>
      <c r="E1181" s="2">
        <v>0</v>
      </c>
      <c r="F1181" s="2">
        <v>0</v>
      </c>
      <c r="G1181" s="3">
        <f t="shared" si="38"/>
        <v>230579.51391000001</v>
      </c>
      <c r="H1181" s="3">
        <f t="shared" si="41"/>
        <v>0.84000000002561137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266980.14</v>
      </c>
      <c r="D1182" s="2">
        <f>BILANCA!E178</f>
        <v>274416.27</v>
      </c>
      <c r="E1182" s="2">
        <v>0</v>
      </c>
      <c r="F1182" s="2">
        <v>0</v>
      </c>
      <c r="G1182" s="3">
        <f t="shared" si="38"/>
        <v>140319.78096</v>
      </c>
      <c r="H1182" s="3">
        <f t="shared" si="41"/>
        <v>0.41000000003259629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161281.70000000001</v>
      </c>
      <c r="D1183" s="2">
        <f>BILANCA!E179</f>
        <v>187757.69</v>
      </c>
      <c r="E1183" s="2">
        <v>0</v>
      </c>
      <c r="F1183" s="2">
        <v>0</v>
      </c>
      <c r="G1183" s="3">
        <f t="shared" si="38"/>
        <v>92865.894839999994</v>
      </c>
      <c r="H1183" s="3">
        <f t="shared" si="41"/>
        <v>0.60999999998603016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87067.13</v>
      </c>
      <c r="D1184" s="2">
        <f>BILANCA!E180</f>
        <v>86147.07</v>
      </c>
      <c r="E1184" s="2">
        <v>0</v>
      </c>
      <c r="F1184" s="2">
        <v>0</v>
      </c>
      <c r="G1184" s="3">
        <f t="shared" si="38"/>
        <v>45128.860979999998</v>
      </c>
      <c r="H1184" s="3">
        <f t="shared" si="41"/>
        <v>0.20000000001164153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430.37</v>
      </c>
      <c r="D1185" s="2">
        <f>BILANCA!E181</f>
        <v>511.51</v>
      </c>
      <c r="E1185" s="2">
        <v>0</v>
      </c>
      <c r="F1185" s="2">
        <v>0</v>
      </c>
      <c r="G1185" s="3">
        <f t="shared" si="38"/>
        <v>254.34324999999995</v>
      </c>
      <c r="H1185" s="3">
        <f t="shared" si="41"/>
        <v>0.86000000000001364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430.37</v>
      </c>
      <c r="D1188" s="2">
        <f>BILANCA!E184</f>
        <v>511.51</v>
      </c>
      <c r="E1188" s="2">
        <v>0</v>
      </c>
      <c r="F1188" s="2">
        <v>0</v>
      </c>
      <c r="G1188" s="3">
        <f t="shared" si="38"/>
        <v>258.70341999999999</v>
      </c>
      <c r="H1188" s="3">
        <f t="shared" si="41"/>
        <v>0.86000000000001364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18200.939999999999</v>
      </c>
      <c r="D1200" s="2">
        <f>BILANCA!E196</f>
        <v>0</v>
      </c>
      <c r="E1200" s="2">
        <v>0</v>
      </c>
      <c r="F1200" s="2">
        <v>0</v>
      </c>
      <c r="G1200" s="3">
        <f t="shared" si="38"/>
        <v>3458.1785999999997</v>
      </c>
      <c r="H1200" s="3">
        <f t="shared" si="41"/>
        <v>6.0000000001309672E-2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217740.01</v>
      </c>
      <c r="E1251" s="2">
        <v>0</v>
      </c>
      <c r="F1251" s="2">
        <v>0</v>
      </c>
      <c r="G1251" s="3">
        <f>B1251/1000*C1251+B1251/500*D1251</f>
        <v>104950.68481999999</v>
      </c>
      <c r="H1251" s="3">
        <f>ABS(C1251-ROUND(C1251,0))+ABS(D1251-ROUND(D1251,0))</f>
        <v>1.0000000009313226E-2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22617.33</v>
      </c>
      <c r="D1252" s="2">
        <f>BILANCA!E248</f>
        <v>37254.089999999997</v>
      </c>
      <c r="E1252" s="2">
        <v>0</v>
      </c>
      <c r="F1252" s="2">
        <v>0</v>
      </c>
      <c r="G1252" s="3">
        <f t="shared" si="38"/>
        <v>23504.373419999996</v>
      </c>
      <c r="H1252" s="3">
        <f t="shared" si="41"/>
        <v>0.41999999999825377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22617.33</v>
      </c>
      <c r="D1254" s="2">
        <f>BILANCA!E250</f>
        <v>37254.089999999997</v>
      </c>
      <c r="E1254" s="2">
        <v>0</v>
      </c>
      <c r="F1254" s="2">
        <v>0</v>
      </c>
      <c r="G1254" s="3">
        <f t="shared" si="38"/>
        <v>23698.62444</v>
      </c>
      <c r="H1254" s="3">
        <f t="shared" si="41"/>
        <v>0.41999999999825377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2677572.1599999997</v>
      </c>
      <c r="D1255" s="2">
        <f>BILANCA!E251</f>
        <v>3155099.6</v>
      </c>
      <c r="E1255" s="2">
        <v>0</v>
      </c>
      <c r="F1255" s="2">
        <v>0</v>
      </c>
      <c r="G1255" s="3">
        <f t="shared" si="38"/>
        <v>2202003.9831999997</v>
      </c>
      <c r="H1255" s="3">
        <f t="shared" si="41"/>
        <v>0.55999999959021807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2620846.11</v>
      </c>
      <c r="D1256" s="2">
        <f>BILANCA!E252</f>
        <v>3052604.52</v>
      </c>
      <c r="E1256" s="2">
        <v>0</v>
      </c>
      <c r="F1256" s="2">
        <v>0</v>
      </c>
      <c r="G1256" s="3">
        <f t="shared" si="38"/>
        <v>2146609.5669</v>
      </c>
      <c r="H1256" s="3">
        <f t="shared" si="41"/>
        <v>0.58999999985098839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2620846.11</v>
      </c>
      <c r="D1257" s="2">
        <f>BILANCA!E253</f>
        <v>3052604.52</v>
      </c>
      <c r="E1257" s="2">
        <v>0</v>
      </c>
      <c r="F1257" s="2">
        <v>0</v>
      </c>
      <c r="G1257" s="3">
        <f t="shared" si="38"/>
        <v>2155335.6220499999</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40890.980000000003</v>
      </c>
      <c r="D1259" s="2">
        <f>BILANCA!E255</f>
        <v>78218.960000000006</v>
      </c>
      <c r="E1259" s="2">
        <v>0</v>
      </c>
      <c r="F1259" s="2">
        <v>0</v>
      </c>
      <c r="G1259" s="3">
        <f t="shared" si="38"/>
        <v>49134.896100000005</v>
      </c>
      <c r="H1259" s="3">
        <f t="shared" si="41"/>
        <v>5.9999999990395736E-2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40890.980000000003</v>
      </c>
      <c r="D1260" s="2">
        <f>BILANCA!E256</f>
        <v>78218.960000000006</v>
      </c>
      <c r="E1260" s="2">
        <v>0</v>
      </c>
      <c r="F1260" s="2">
        <v>0</v>
      </c>
      <c r="G1260" s="3">
        <f t="shared" si="38"/>
        <v>49332.225000000006</v>
      </c>
      <c r="H1260" s="3">
        <f t="shared" si="41"/>
        <v>5.9999999990395736E-2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40890.980000000003</v>
      </c>
      <c r="D1261" s="2">
        <f>BILANCA!E257</f>
        <v>78218.960000000006</v>
      </c>
      <c r="E1261" s="2">
        <v>0</v>
      </c>
      <c r="F1261" s="2">
        <v>0</v>
      </c>
      <c r="G1261" s="3">
        <f t="shared" si="38"/>
        <v>49529.553899999999</v>
      </c>
      <c r="H1261" s="3">
        <f t="shared" si="41"/>
        <v>5.9999999990395736E-2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15835.07</v>
      </c>
      <c r="D1278" s="2">
        <f>BILANCA!E274</f>
        <v>24276.12</v>
      </c>
      <c r="E1278" s="2">
        <v>0</v>
      </c>
      <c r="F1278" s="2">
        <v>0</v>
      </c>
      <c r="G1278" s="3">
        <f t="shared" si="38"/>
        <v>17255.799080000001</v>
      </c>
      <c r="H1278" s="3">
        <f t="shared" si="41"/>
        <v>0.18999999999869033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15835.07</v>
      </c>
      <c r="D1291" s="2">
        <f>BILANCA!E287</f>
        <v>24276.12</v>
      </c>
      <c r="E1291" s="2">
        <v>0</v>
      </c>
      <c r="F1291" s="2">
        <v>0</v>
      </c>
      <c r="G1291" s="3">
        <f t="shared" si="48"/>
        <v>18092.83411</v>
      </c>
      <c r="H1291" s="3">
        <f t="shared" si="49"/>
        <v>0.18999999999869033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30906.080000000002</v>
      </c>
      <c r="D1301" s="2">
        <f>BILANCA!E297</f>
        <v>97774.73</v>
      </c>
      <c r="E1301" s="2">
        <v>0</v>
      </c>
      <c r="F1301" s="2">
        <v>0</v>
      </c>
      <c r="G1301" s="3">
        <f t="shared" si="38"/>
        <v>65898.562139999995</v>
      </c>
      <c r="H1301" s="3">
        <f t="shared" si="41"/>
        <v>0.35000000000582077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30906.080000000002</v>
      </c>
      <c r="D1302" s="2">
        <f>BILANCA!E298</f>
        <v>97774.73</v>
      </c>
      <c r="E1302" s="2">
        <v>0</v>
      </c>
      <c r="F1302" s="2">
        <v>0</v>
      </c>
      <c r="G1302" s="3">
        <f t="shared" si="38"/>
        <v>66125.01767999999</v>
      </c>
      <c r="H1302" s="3">
        <f t="shared" si="41"/>
        <v>0.35000000000582077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532.82000000000005</v>
      </c>
      <c r="D1305" s="2">
        <f>BILANCA!E302</f>
        <v>8359.31</v>
      </c>
      <c r="E1305" s="2">
        <v>0</v>
      </c>
      <c r="F1305" s="2">
        <v>0</v>
      </c>
      <c r="G1305" s="3">
        <f t="shared" si="38"/>
        <v>5089.1747999999989</v>
      </c>
      <c r="H1305" s="3">
        <f t="shared" si="41"/>
        <v>0.48999999999944066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15302.25</v>
      </c>
      <c r="D1306" s="2">
        <f>BILANCA!E303</f>
        <v>15916.81</v>
      </c>
      <c r="E1306" s="2">
        <v>0</v>
      </c>
      <c r="F1306" s="2">
        <v>0</v>
      </c>
      <c r="G1306" s="3">
        <f t="shared" si="38"/>
        <v>13952.217519999998</v>
      </c>
      <c r="H1306" s="3">
        <f t="shared" si="41"/>
        <v>0.44000000000050932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4516.2700000000004</v>
      </c>
      <c r="D1311" s="2">
        <f>BILANCA!E308</f>
        <v>19202.72</v>
      </c>
      <c r="E1311" s="2">
        <v>0</v>
      </c>
      <c r="F1311" s="2">
        <v>0</v>
      </c>
      <c r="G1311" s="3">
        <f t="shared" si="52"/>
        <v>12919.43471</v>
      </c>
      <c r="H1311" s="3">
        <f t="shared" si="41"/>
        <v>0.5499999999992724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266980.14</v>
      </c>
      <c r="D1340" s="2">
        <f>BILANCA!E337</f>
        <v>274416.27</v>
      </c>
      <c r="E1340" s="2">
        <v>0</v>
      </c>
      <c r="F1340" s="2">
        <v>0</v>
      </c>
      <c r="G1340" s="3">
        <f t="shared" si="52"/>
        <v>269218.18440000003</v>
      </c>
      <c r="H1340" s="3">
        <f t="shared" si="41"/>
        <v>0.41000000003259629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217740.01</v>
      </c>
      <c r="E1382" s="2">
        <v>0</v>
      </c>
      <c r="F1382" s="2">
        <v>0</v>
      </c>
      <c r="G1382" s="3">
        <f t="shared" si="59"/>
        <v>161998.56744000001</v>
      </c>
      <c r="H1382" s="3">
        <f t="shared" si="60"/>
        <v>1.0000000009313226E-2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26.15</v>
      </c>
      <c r="D1390" s="2">
        <f>BILANCA!E387</f>
        <v>26.15</v>
      </c>
      <c r="E1390" s="2">
        <v>0</v>
      </c>
      <c r="F1390" s="2">
        <v>0</v>
      </c>
      <c r="G1390" s="3">
        <f t="shared" ref="G1390:G1399" si="61">B1390/1000*C1390+B1390/500*D1390</f>
        <v>29.811</v>
      </c>
      <c r="H1390" s="3">
        <f t="shared" ref="H1390:H1399" si="62">ABS(C1390-ROUND(C1390,0))+ABS(D1390-ROUND(D1390,0))</f>
        <v>0.29999999999999716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6240</v>
      </c>
      <c r="D1394" s="2">
        <f>BILANCA!E391</f>
        <v>69938.600000000006</v>
      </c>
      <c r="E1394" s="2">
        <v>0</v>
      </c>
      <c r="F1394" s="2">
        <v>0</v>
      </c>
      <c r="G1394" s="3">
        <f t="shared" si="61"/>
        <v>56109.00480000001</v>
      </c>
      <c r="H1394" s="3">
        <f t="shared" si="62"/>
        <v>0.39999999999417923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24639.93</v>
      </c>
      <c r="D1400" s="14">
        <f>BILANCA!E397</f>
        <v>27809.98</v>
      </c>
      <c r="E1400" s="14">
        <v>0</v>
      </c>
      <c r="F1400" s="14">
        <v>0</v>
      </c>
      <c r="G1400" s="15">
        <f t="shared" si="52"/>
        <v>31301.357100000001</v>
      </c>
      <c r="H1400" s="15">
        <f t="shared" si="41"/>
        <v>9.0000000000145519E-2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2593982.38</v>
      </c>
      <c r="D1525" s="2">
        <f>'RAS-funkcijski'!E129</f>
        <v>3487618.68</v>
      </c>
      <c r="E1525" s="2">
        <v>0</v>
      </c>
      <c r="F1525" s="2">
        <v>0</v>
      </c>
      <c r="G1525" s="3">
        <f t="shared" si="52"/>
        <v>1196152.4675</v>
      </c>
      <c r="H1525" s="3">
        <f t="shared" si="63"/>
        <v>0.69999999972060323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2593982.38</v>
      </c>
      <c r="D1529" s="2">
        <f>'RAS-funkcijski'!E133</f>
        <v>3487618.68</v>
      </c>
      <c r="E1529" s="2">
        <v>0</v>
      </c>
      <c r="F1529" s="2">
        <v>0</v>
      </c>
      <c r="G1529" s="3">
        <f t="shared" si="52"/>
        <v>1234429.3464600001</v>
      </c>
      <c r="H1529" s="3">
        <f t="shared" si="63"/>
        <v>0.69999999972060323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2593982.38</v>
      </c>
      <c r="D1537" s="14">
        <f>'RAS-funkcijski'!E141</f>
        <v>3487618.68</v>
      </c>
      <c r="E1537" s="14">
        <v>0</v>
      </c>
      <c r="F1537" s="14">
        <v>0</v>
      </c>
      <c r="G1537" s="15">
        <f t="shared" si="52"/>
        <v>1310983.1043800001</v>
      </c>
      <c r="H1537" s="15">
        <f t="shared" si="63"/>
        <v>0.69999999972060323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78755.429999999993</v>
      </c>
      <c r="E1538" s="7">
        <v>0</v>
      </c>
      <c r="F1538" s="7">
        <v>0</v>
      </c>
      <c r="G1538" s="8">
        <f t="shared" si="52"/>
        <v>157.51085999999998</v>
      </c>
      <c r="H1538" s="8">
        <f t="shared" si="63"/>
        <v>0.42999999999301508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78755.429999999993</v>
      </c>
      <c r="E1539" s="2">
        <v>0</v>
      </c>
      <c r="F1539" s="2">
        <v>0</v>
      </c>
      <c r="G1539" s="3">
        <f t="shared" si="52"/>
        <v>315.02171999999996</v>
      </c>
      <c r="H1539" s="3">
        <f t="shared" si="63"/>
        <v>0.42999999999301508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78755.429999999993</v>
      </c>
      <c r="E1540" s="2">
        <v>0</v>
      </c>
      <c r="F1540" s="2">
        <v>0</v>
      </c>
      <c r="G1540" s="3">
        <f t="shared" si="52"/>
        <v>472.53258</v>
      </c>
      <c r="H1540" s="3">
        <f t="shared" si="63"/>
        <v>0.42999999999301508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78755.429999999993</v>
      </c>
      <c r="E1542" s="2">
        <v>0</v>
      </c>
      <c r="F1542" s="2">
        <v>0</v>
      </c>
      <c r="G1542" s="3">
        <f t="shared" si="52"/>
        <v>787.5542999999999</v>
      </c>
      <c r="H1542" s="3">
        <f t="shared" si="63"/>
        <v>0.42999999999301508</v>
      </c>
      <c r="I1542" s="11">
        <f t="shared" si="64"/>
        <v>338.64834899449897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266980.14</v>
      </c>
      <c r="D1582" s="7"/>
      <c r="E1582" s="7">
        <v>0</v>
      </c>
      <c r="F1582" s="7">
        <v>0</v>
      </c>
      <c r="G1582" s="8">
        <f t="shared" ref="G1582:G1686" si="70">B1582/1000*C1582</f>
        <v>266.98014000000001</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3621149.67</v>
      </c>
      <c r="D1583" s="2">
        <v>0</v>
      </c>
      <c r="E1583" s="2">
        <v>0</v>
      </c>
      <c r="F1583" s="2">
        <v>0</v>
      </c>
      <c r="G1583" s="3">
        <f t="shared" si="70"/>
        <v>7242.2993399999996</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2894475.8200000003</v>
      </c>
      <c r="D1585" s="2">
        <v>0</v>
      </c>
      <c r="E1585" s="2">
        <v>0</v>
      </c>
      <c r="F1585" s="2">
        <v>0</v>
      </c>
      <c r="G1585" s="3">
        <f t="shared" si="70"/>
        <v>11577.903280000002</v>
      </c>
      <c r="H1585" s="3">
        <f t="shared" si="71"/>
        <v>0.17999999970197678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2159612.2400000002</v>
      </c>
      <c r="D1586" s="2">
        <v>0</v>
      </c>
      <c r="E1586" s="2">
        <v>0</v>
      </c>
      <c r="F1586" s="2">
        <v>0</v>
      </c>
      <c r="G1586" s="3">
        <f t="shared" si="70"/>
        <v>10798.061200000002</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722578.65</v>
      </c>
      <c r="D1587" s="2">
        <v>0</v>
      </c>
      <c r="E1587" s="2">
        <v>0</v>
      </c>
      <c r="F1587" s="2">
        <v>0</v>
      </c>
      <c r="G1587" s="3">
        <f t="shared" si="70"/>
        <v>4335.4719000000005</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4694.93</v>
      </c>
      <c r="D1588" s="2">
        <v>0</v>
      </c>
      <c r="E1588" s="2">
        <v>0</v>
      </c>
      <c r="F1588" s="2">
        <v>0</v>
      </c>
      <c r="G1588" s="3">
        <f t="shared" si="70"/>
        <v>32.864510000000003</v>
      </c>
      <c r="H1588" s="3">
        <f t="shared" si="71"/>
        <v>6.9999999999708962E-2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4590</v>
      </c>
      <c r="D1591" s="2">
        <v>0</v>
      </c>
      <c r="E1591" s="2">
        <v>0</v>
      </c>
      <c r="F1591" s="2">
        <v>0</v>
      </c>
      <c r="G1591" s="3">
        <f t="shared" si="70"/>
        <v>45.9</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3000</v>
      </c>
      <c r="D1593" s="2">
        <v>0</v>
      </c>
      <c r="E1593" s="2">
        <v>0</v>
      </c>
      <c r="F1593" s="2">
        <v>0</v>
      </c>
      <c r="G1593" s="3">
        <f t="shared" si="70"/>
        <v>36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508933.84</v>
      </c>
      <c r="D1594" s="2">
        <v>0</v>
      </c>
      <c r="E1594" s="2">
        <v>0</v>
      </c>
      <c r="F1594" s="2">
        <v>0</v>
      </c>
      <c r="G1594" s="3">
        <f t="shared" si="70"/>
        <v>6616.1399199999996</v>
      </c>
      <c r="H1594" s="3">
        <f t="shared" si="71"/>
        <v>0.15999999997438863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217740.01</v>
      </c>
      <c r="D1601" s="2">
        <v>0</v>
      </c>
      <c r="E1601" s="2">
        <v>0</v>
      </c>
      <c r="F1601" s="2">
        <v>0</v>
      </c>
      <c r="G1601" s="3">
        <f>B1601/1000*C1601</f>
        <v>4354.8002000000006</v>
      </c>
      <c r="H1601" s="3">
        <f>ABS(C1601-ROUND(C1601,0))</f>
        <v>1.0000000009313226E-2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3395973.53</v>
      </c>
      <c r="D1602" s="2">
        <v>0</v>
      </c>
      <c r="E1602" s="2">
        <v>0</v>
      </c>
      <c r="F1602" s="2">
        <v>0</v>
      </c>
      <c r="G1602" s="3">
        <f t="shared" si="70"/>
        <v>71315.444130000003</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2868838.75</v>
      </c>
      <c r="D1604" s="2">
        <v>0</v>
      </c>
      <c r="E1604" s="2">
        <v>0</v>
      </c>
      <c r="F1604" s="2">
        <v>0</v>
      </c>
      <c r="G1604" s="3">
        <f t="shared" si="70"/>
        <v>65983.291249999995</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2133136.25</v>
      </c>
      <c r="D1605" s="2">
        <v>0</v>
      </c>
      <c r="E1605" s="2">
        <v>0</v>
      </c>
      <c r="F1605" s="2">
        <v>0</v>
      </c>
      <c r="G1605" s="3">
        <f t="shared" si="70"/>
        <v>51195.270000000004</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723498.71</v>
      </c>
      <c r="D1606" s="2">
        <v>0</v>
      </c>
      <c r="E1606" s="2">
        <v>0</v>
      </c>
      <c r="F1606" s="2">
        <v>0</v>
      </c>
      <c r="G1606" s="3">
        <f t="shared" si="70"/>
        <v>18087.46775</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4613.79</v>
      </c>
      <c r="D1607" s="2">
        <v>0</v>
      </c>
      <c r="E1607" s="2">
        <v>0</v>
      </c>
      <c r="F1607" s="2">
        <v>0</v>
      </c>
      <c r="G1607" s="3">
        <f t="shared" si="70"/>
        <v>119.95854</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4590</v>
      </c>
      <c r="D1610" s="2">
        <v>0</v>
      </c>
      <c r="E1610" s="2">
        <v>0</v>
      </c>
      <c r="F1610" s="2">
        <v>0</v>
      </c>
      <c r="G1610" s="3">
        <f t="shared" si="70"/>
        <v>133.11000000000001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3000</v>
      </c>
      <c r="D1612" s="2">
        <v>0</v>
      </c>
      <c r="E1612" s="2">
        <v>0</v>
      </c>
      <c r="F1612" s="2">
        <v>0</v>
      </c>
      <c r="G1612" s="3">
        <f t="shared" si="70"/>
        <v>93</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508933.84</v>
      </c>
      <c r="D1613" s="2">
        <v>0</v>
      </c>
      <c r="E1613" s="2">
        <v>0</v>
      </c>
      <c r="F1613" s="2">
        <v>0</v>
      </c>
      <c r="G1613" s="3">
        <f t="shared" si="70"/>
        <v>16285.882880000001</v>
      </c>
      <c r="H1613" s="3">
        <f t="shared" si="71"/>
        <v>0.15999999997438863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18200.939999999999</v>
      </c>
      <c r="D1620" s="2">
        <v>0</v>
      </c>
      <c r="E1620" s="2">
        <v>0</v>
      </c>
      <c r="F1620" s="2">
        <v>0</v>
      </c>
      <c r="G1620" s="3">
        <f>B1620/1000*C1620</f>
        <v>709.83665999999994</v>
      </c>
      <c r="H1620" s="3">
        <f>ABS(C1620-ROUND(C1620,0))</f>
        <v>6.0000000001309672E-2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492156.28000000026</v>
      </c>
      <c r="D1621" s="2">
        <v>0</v>
      </c>
      <c r="E1621" s="2">
        <v>0</v>
      </c>
      <c r="F1621" s="2">
        <v>0</v>
      </c>
      <c r="G1621" s="3">
        <f t="shared" si="70"/>
        <v>19686.25120000001</v>
      </c>
      <c r="H1621" s="3">
        <f t="shared" si="71"/>
        <v>0.28000000026077032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492156.28</v>
      </c>
      <c r="D1681" s="2">
        <v>0</v>
      </c>
      <c r="E1681" s="2">
        <v>0</v>
      </c>
      <c r="F1681" s="2">
        <v>0</v>
      </c>
      <c r="G1681" s="3">
        <f t="shared" si="70"/>
        <v>49215.628000000004</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274416.27</v>
      </c>
      <c r="D1683" s="2">
        <v>0</v>
      </c>
      <c r="E1683" s="2">
        <v>0</v>
      </c>
      <c r="F1683" s="2">
        <v>0</v>
      </c>
      <c r="G1683" s="3">
        <f t="shared" si="70"/>
        <v>27990.45954</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217740.01</v>
      </c>
      <c r="D1686" s="14">
        <v>0</v>
      </c>
      <c r="E1686" s="14">
        <v>0</v>
      </c>
      <c r="F1686" s="14">
        <v>0</v>
      </c>
      <c r="G1686" s="15">
        <f t="shared" si="70"/>
        <v>22862.70105</v>
      </c>
      <c r="H1686" s="15">
        <f t="shared" si="71"/>
        <v>1.0000000009313226E-2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4"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7608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2618938.9699999997</v>
      </c>
      <c r="I17" s="275">
        <f>'PR-RAS'!E6</f>
        <v>3524946.66</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2525474.29</v>
      </c>
      <c r="I18" s="275">
        <f>'PR-RAS'!E152</f>
        <v>2977104.84</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40890.97999999985</v>
      </c>
      <c r="I19" s="275">
        <f>'PR-RAS'!E649</f>
        <v>78218.960000000458</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2620845.9699999997</v>
      </c>
      <c r="I22" s="275">
        <f>BILANCA!E7</f>
        <v>3052604.3799999994</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346323.66000000003</v>
      </c>
      <c r="I23" s="275">
        <f>BILANCA!E69</f>
        <v>631905.59</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289597.47000000003</v>
      </c>
      <c r="I24" s="275">
        <f>BILANCA!E177</f>
        <v>529410.37</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2677572.1599999997</v>
      </c>
      <c r="I25" s="275">
        <f>BILANCA!E251</f>
        <v>3155099.6</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2593982.38</v>
      </c>
      <c r="I31" s="275">
        <f>'RAS-funkcijski'!E141</f>
        <v>3487618.68</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78755.429999999993</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266980.14</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492156.28000000026</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492156.28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120" zoomScaleNormal="120" workbookViewId="0">
      <selection activeCell="D10" sqref="D1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2618938.9699999997</v>
      </c>
      <c r="E6" s="60">
        <f>E7+E43+E49+E82+E106+E125+E134+E140</f>
        <v>3524946.66</v>
      </c>
      <c r="F6" s="45">
        <f t="shared" ref="F6:F132" si="0">IF(D6&lt;&gt;0,IF(E6/D6&gt;=100,"&gt;&gt;100",E6/D6*100),"-")</f>
        <v>134.59445601361227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6480</v>
      </c>
      <c r="E49" s="60">
        <f>E50+E53+E58+E61+E64+E68+E71+E74+E77</f>
        <v>6480</v>
      </c>
      <c r="F49" s="45">
        <f t="shared" si="0"/>
        <v>100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6480</v>
      </c>
      <c r="E68" s="60">
        <f t="shared" si="11"/>
        <v>6480</v>
      </c>
      <c r="F68" s="45">
        <f t="shared" si="0"/>
        <v>100</v>
      </c>
    </row>
    <row r="69" spans="1:6" ht="12.75" customHeight="1" x14ac:dyDescent="0.25">
      <c r="A69" s="63" t="s">
        <v>141</v>
      </c>
      <c r="B69" s="64" t="s">
        <v>142</v>
      </c>
      <c r="C69" s="247" t="s">
        <v>141</v>
      </c>
      <c r="D69" s="194">
        <v>6480</v>
      </c>
      <c r="E69" s="194">
        <v>6480</v>
      </c>
      <c r="F69" s="45">
        <f t="shared" si="0"/>
        <v>100</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0.64</v>
      </c>
      <c r="E82" s="60">
        <f t="shared" si="15"/>
        <v>2.09</v>
      </c>
      <c r="F82" s="45">
        <f t="shared" si="0"/>
        <v>326.56249999999994</v>
      </c>
    </row>
    <row r="83" spans="1:6" ht="12.75" customHeight="1" x14ac:dyDescent="0.25">
      <c r="A83" s="63">
        <v>641</v>
      </c>
      <c r="B83" s="64" t="s">
        <v>169</v>
      </c>
      <c r="C83" s="247" t="s">
        <v>170</v>
      </c>
      <c r="D83" s="60">
        <f t="shared" ref="D83:E83" si="16">SUM(D84:D90)</f>
        <v>0.64</v>
      </c>
      <c r="E83" s="60">
        <f t="shared" si="16"/>
        <v>2.09</v>
      </c>
      <c r="F83" s="45">
        <f t="shared" si="0"/>
        <v>326.56249999999994</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0.64</v>
      </c>
      <c r="E85" s="194">
        <v>2.09</v>
      </c>
      <c r="F85" s="45">
        <f t="shared" si="0"/>
        <v>326.56249999999994</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1507328.47</v>
      </c>
      <c r="E106" s="60">
        <f>E107+E112+E120+E124</f>
        <v>1690865.92</v>
      </c>
      <c r="F106" s="45">
        <f t="shared" si="0"/>
        <v>112.17634070163885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1507328.47</v>
      </c>
      <c r="E112" s="60">
        <f t="shared" si="20"/>
        <v>1690865.92</v>
      </c>
      <c r="F112" s="45">
        <f t="shared" si="0"/>
        <v>112.17634070163885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1507328.47</v>
      </c>
      <c r="E117" s="194">
        <v>1690865.92</v>
      </c>
      <c r="F117" s="45">
        <f t="shared" si="0"/>
        <v>112.17634070163885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1680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1680</v>
      </c>
      <c r="F129" s="45" t="str">
        <f t="shared" si="0"/>
        <v>-</v>
      </c>
    </row>
    <row r="130" spans="1:6" ht="12.75" customHeight="1" x14ac:dyDescent="0.25">
      <c r="A130" s="63">
        <v>6631</v>
      </c>
      <c r="B130" s="65" t="s">
        <v>263</v>
      </c>
      <c r="C130" s="247" t="s">
        <v>264</v>
      </c>
      <c r="D130" s="194">
        <v>0</v>
      </c>
      <c r="E130" s="194">
        <v>100</v>
      </c>
      <c r="F130" s="45" t="str">
        <f t="shared" si="0"/>
        <v>-</v>
      </c>
    </row>
    <row r="131" spans="1:6" ht="12.75" customHeight="1" x14ac:dyDescent="0.25">
      <c r="A131" s="63">
        <v>6632</v>
      </c>
      <c r="B131" s="182" t="s">
        <v>265</v>
      </c>
      <c r="C131" s="247" t="s">
        <v>266</v>
      </c>
      <c r="D131" s="194">
        <v>0</v>
      </c>
      <c r="E131" s="194">
        <v>1580</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1105129.8600000001</v>
      </c>
      <c r="E134" s="60">
        <f t="shared" si="25"/>
        <v>1825918.6500000001</v>
      </c>
      <c r="F134" s="45">
        <f t="shared" ref="F134:F229" si="26">IF(D134&lt;&gt;0,IF(E134/D134&gt;=100,"&gt;&gt;100",E134/D134*100),"-")</f>
        <v>165.22208982752488</v>
      </c>
    </row>
    <row r="135" spans="1:6" ht="22.8" x14ac:dyDescent="0.25">
      <c r="A135" s="63">
        <v>671</v>
      </c>
      <c r="B135" s="182" t="s">
        <v>273</v>
      </c>
      <c r="C135" s="247" t="s">
        <v>274</v>
      </c>
      <c r="D135" s="60">
        <f t="shared" ref="D135:E135" si="27">SUM(D136:D138)</f>
        <v>1105129.8600000001</v>
      </c>
      <c r="E135" s="60">
        <f t="shared" si="27"/>
        <v>1825918.6500000001</v>
      </c>
      <c r="F135" s="45">
        <f t="shared" si="26"/>
        <v>165.22208982752488</v>
      </c>
    </row>
    <row r="136" spans="1:6" ht="12.75" customHeight="1" x14ac:dyDescent="0.25">
      <c r="A136" s="63">
        <v>6711</v>
      </c>
      <c r="B136" s="65" t="s">
        <v>275</v>
      </c>
      <c r="C136" s="247" t="s">
        <v>276</v>
      </c>
      <c r="D136" s="194">
        <v>1036621.77</v>
      </c>
      <c r="E136" s="194">
        <v>1316984.81</v>
      </c>
      <c r="F136" s="45">
        <f t="shared" si="26"/>
        <v>127.04583755751146</v>
      </c>
    </row>
    <row r="137" spans="1:6" ht="22.8" x14ac:dyDescent="0.25">
      <c r="A137" s="63">
        <v>6712</v>
      </c>
      <c r="B137" s="182" t="s">
        <v>277</v>
      </c>
      <c r="C137" s="247" t="s">
        <v>278</v>
      </c>
      <c r="D137" s="194">
        <v>68508.09</v>
      </c>
      <c r="E137" s="194">
        <v>508933.84</v>
      </c>
      <c r="F137" s="45">
        <f t="shared" si="26"/>
        <v>742.88137357208473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2525474.29</v>
      </c>
      <c r="E152" s="60">
        <f>E153+E164+E202+E221+E230+E262+E273</f>
        <v>2977104.84</v>
      </c>
      <c r="F152" s="45">
        <f t="shared" si="26"/>
        <v>117.88299931574436</v>
      </c>
    </row>
    <row r="153" spans="1:6" ht="12.75" customHeight="1" x14ac:dyDescent="0.25">
      <c r="A153" s="63">
        <v>31</v>
      </c>
      <c r="B153" s="64" t="s">
        <v>308</v>
      </c>
      <c r="C153" s="247" t="s">
        <v>3</v>
      </c>
      <c r="D153" s="60">
        <f t="shared" ref="D153:E153" si="30">D154+D159+D160</f>
        <v>1850375.19</v>
      </c>
      <c r="E153" s="60">
        <f t="shared" si="30"/>
        <v>2245241.2599999998</v>
      </c>
      <c r="F153" s="45">
        <f t="shared" si="26"/>
        <v>121.33978406833263</v>
      </c>
    </row>
    <row r="154" spans="1:6" ht="12.75" customHeight="1" x14ac:dyDescent="0.25">
      <c r="A154" s="63">
        <v>311</v>
      </c>
      <c r="B154" s="64" t="s">
        <v>309</v>
      </c>
      <c r="C154" s="247" t="s">
        <v>310</v>
      </c>
      <c r="D154" s="60">
        <f t="shared" ref="D154:E154" si="31">SUM(D155:D158)</f>
        <v>1512711.55</v>
      </c>
      <c r="E154" s="60">
        <f t="shared" si="31"/>
        <v>1847009.07</v>
      </c>
      <c r="F154" s="45">
        <f t="shared" si="26"/>
        <v>122.09922440269594</v>
      </c>
    </row>
    <row r="155" spans="1:6" ht="12.75" customHeight="1" x14ac:dyDescent="0.25">
      <c r="A155" s="63">
        <v>3111</v>
      </c>
      <c r="B155" s="64" t="s">
        <v>311</v>
      </c>
      <c r="C155" s="247" t="s">
        <v>312</v>
      </c>
      <c r="D155" s="194">
        <v>1337627.55</v>
      </c>
      <c r="E155" s="194">
        <v>1617009.07</v>
      </c>
      <c r="F155" s="45">
        <f t="shared" si="26"/>
        <v>120.88634612826267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175084</v>
      </c>
      <c r="E158" s="194">
        <v>230000</v>
      </c>
      <c r="F158" s="45">
        <f t="shared" si="26"/>
        <v>131.3655159809006</v>
      </c>
    </row>
    <row r="159" spans="1:6" ht="12.75" customHeight="1" x14ac:dyDescent="0.25">
      <c r="A159" s="63">
        <v>312</v>
      </c>
      <c r="B159" s="65" t="s">
        <v>319</v>
      </c>
      <c r="C159" s="247" t="s">
        <v>320</v>
      </c>
      <c r="D159" s="194">
        <v>88066.22</v>
      </c>
      <c r="E159" s="194">
        <v>93475.7</v>
      </c>
      <c r="F159" s="45">
        <f t="shared" si="26"/>
        <v>106.14251412175975</v>
      </c>
    </row>
    <row r="160" spans="1:6" ht="12.75" customHeight="1" x14ac:dyDescent="0.25">
      <c r="A160" s="63">
        <v>313</v>
      </c>
      <c r="B160" s="65" t="s">
        <v>321</v>
      </c>
      <c r="C160" s="247" t="s">
        <v>322</v>
      </c>
      <c r="D160" s="60">
        <f t="shared" ref="D160:E160" si="32">SUM(D161:D163)</f>
        <v>249597.42</v>
      </c>
      <c r="E160" s="60">
        <f t="shared" si="32"/>
        <v>304756.49</v>
      </c>
      <c r="F160" s="45">
        <f t="shared" si="26"/>
        <v>122.09921480758894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249597.42</v>
      </c>
      <c r="E162" s="194">
        <v>304756.49</v>
      </c>
      <c r="F162" s="45">
        <f t="shared" si="26"/>
        <v>122.09921480758894</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667740.3600000001</v>
      </c>
      <c r="E164" s="60">
        <f>E165+E170+E178+E188+E189+E194</f>
        <v>722578.65</v>
      </c>
      <c r="F164" s="45">
        <f t="shared" si="26"/>
        <v>108.2125169130109</v>
      </c>
    </row>
    <row r="165" spans="1:6" ht="12.75" customHeight="1" x14ac:dyDescent="0.25">
      <c r="A165" s="63">
        <v>321</v>
      </c>
      <c r="B165" s="64" t="s">
        <v>331</v>
      </c>
      <c r="C165" s="247" t="s">
        <v>332</v>
      </c>
      <c r="D165" s="60">
        <f t="shared" ref="D165:E165" si="33">SUM(D166:D169)</f>
        <v>50327.61</v>
      </c>
      <c r="E165" s="60">
        <f t="shared" si="33"/>
        <v>44182.73</v>
      </c>
      <c r="F165" s="45">
        <f t="shared" si="26"/>
        <v>87.790240784332894</v>
      </c>
    </row>
    <row r="166" spans="1:6" ht="12.75" customHeight="1" x14ac:dyDescent="0.25">
      <c r="A166" s="63">
        <v>3211</v>
      </c>
      <c r="B166" s="64" t="s">
        <v>333</v>
      </c>
      <c r="C166" s="247" t="s">
        <v>334</v>
      </c>
      <c r="D166" s="194">
        <v>226.7</v>
      </c>
      <c r="E166" s="194">
        <v>853</v>
      </c>
      <c r="F166" s="45">
        <f t="shared" si="26"/>
        <v>376.26819585355099</v>
      </c>
    </row>
    <row r="167" spans="1:6" ht="12.75" customHeight="1" x14ac:dyDescent="0.25">
      <c r="A167" s="63">
        <v>3212</v>
      </c>
      <c r="B167" s="64" t="s">
        <v>335</v>
      </c>
      <c r="C167" s="247" t="s">
        <v>336</v>
      </c>
      <c r="D167" s="194">
        <v>48830.66</v>
      </c>
      <c r="E167" s="194">
        <v>42146.73</v>
      </c>
      <c r="F167" s="45">
        <f t="shared" si="26"/>
        <v>86.312021996016441</v>
      </c>
    </row>
    <row r="168" spans="1:6" ht="12.75" customHeight="1" x14ac:dyDescent="0.25">
      <c r="A168" s="63">
        <v>3213</v>
      </c>
      <c r="B168" s="64" t="s">
        <v>337</v>
      </c>
      <c r="C168" s="247" t="s">
        <v>338</v>
      </c>
      <c r="D168" s="194">
        <v>1225.25</v>
      </c>
      <c r="E168" s="194">
        <v>1183</v>
      </c>
      <c r="F168" s="45">
        <f t="shared" si="26"/>
        <v>96.551724137931032</v>
      </c>
    </row>
    <row r="169" spans="1:6" ht="12.75" customHeight="1" x14ac:dyDescent="0.25">
      <c r="A169" s="63">
        <v>3214</v>
      </c>
      <c r="B169" s="64" t="s">
        <v>339</v>
      </c>
      <c r="C169" s="247" t="s">
        <v>340</v>
      </c>
      <c r="D169" s="194">
        <v>45</v>
      </c>
      <c r="E169" s="194"/>
      <c r="F169" s="45">
        <f t="shared" si="26"/>
        <v>0</v>
      </c>
    </row>
    <row r="170" spans="1:6" ht="12.75" customHeight="1" x14ac:dyDescent="0.25">
      <c r="A170" s="63">
        <v>322</v>
      </c>
      <c r="B170" s="64" t="s">
        <v>341</v>
      </c>
      <c r="C170" s="247" t="s">
        <v>342</v>
      </c>
      <c r="D170" s="60">
        <f t="shared" ref="D170:E170" si="34">SUM(D171:D177)</f>
        <v>455873.12</v>
      </c>
      <c r="E170" s="60">
        <f t="shared" si="34"/>
        <v>457837.88000000006</v>
      </c>
      <c r="F170" s="45">
        <f t="shared" si="26"/>
        <v>100.43098834166841</v>
      </c>
    </row>
    <row r="171" spans="1:6" ht="12.75" customHeight="1" x14ac:dyDescent="0.25">
      <c r="A171" s="63">
        <v>3221</v>
      </c>
      <c r="B171" s="64" t="s">
        <v>343</v>
      </c>
      <c r="C171" s="247" t="s">
        <v>344</v>
      </c>
      <c r="D171" s="194">
        <v>58467.98</v>
      </c>
      <c r="E171" s="194">
        <v>57063.83</v>
      </c>
      <c r="F171" s="45">
        <f t="shared" si="26"/>
        <v>97.598429088879072</v>
      </c>
    </row>
    <row r="172" spans="1:6" ht="12.75" customHeight="1" x14ac:dyDescent="0.25">
      <c r="A172" s="63">
        <v>3222</v>
      </c>
      <c r="B172" s="64" t="s">
        <v>345</v>
      </c>
      <c r="C172" s="247" t="s">
        <v>346</v>
      </c>
      <c r="D172" s="194">
        <v>243273.85</v>
      </c>
      <c r="E172" s="194">
        <v>243080.7</v>
      </c>
      <c r="F172" s="45">
        <f t="shared" si="26"/>
        <v>99.920603879126347</v>
      </c>
    </row>
    <row r="173" spans="1:6" ht="12.75" customHeight="1" x14ac:dyDescent="0.25">
      <c r="A173" s="63">
        <v>3223</v>
      </c>
      <c r="B173" s="65" t="s">
        <v>347</v>
      </c>
      <c r="C173" s="247" t="s">
        <v>348</v>
      </c>
      <c r="D173" s="194">
        <v>128518.73</v>
      </c>
      <c r="E173" s="194">
        <v>130523.78</v>
      </c>
      <c r="F173" s="45">
        <f t="shared" si="26"/>
        <v>101.56012279299679</v>
      </c>
    </row>
    <row r="174" spans="1:6" ht="12.75" customHeight="1" x14ac:dyDescent="0.25">
      <c r="A174" s="63">
        <v>3224</v>
      </c>
      <c r="B174" s="65" t="s">
        <v>349</v>
      </c>
      <c r="C174" s="247" t="s">
        <v>350</v>
      </c>
      <c r="D174" s="194">
        <v>7398.63</v>
      </c>
      <c r="E174" s="194">
        <v>11374.45</v>
      </c>
      <c r="F174" s="45">
        <f t="shared" si="26"/>
        <v>153.73724594958799</v>
      </c>
    </row>
    <row r="175" spans="1:6" ht="12.75" customHeight="1" x14ac:dyDescent="0.25">
      <c r="A175" s="63">
        <v>3225</v>
      </c>
      <c r="B175" s="65" t="s">
        <v>351</v>
      </c>
      <c r="C175" s="247" t="s">
        <v>352</v>
      </c>
      <c r="D175" s="194">
        <v>12896.2</v>
      </c>
      <c r="E175" s="194">
        <v>15588.87</v>
      </c>
      <c r="F175" s="45">
        <f t="shared" si="26"/>
        <v>120.87956142119384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5317.73</v>
      </c>
      <c r="E177" s="194">
        <v>206.25</v>
      </c>
      <c r="F177" s="45">
        <f t="shared" si="26"/>
        <v>3.8785346379000067</v>
      </c>
    </row>
    <row r="178" spans="1:6" ht="12.75" customHeight="1" x14ac:dyDescent="0.25">
      <c r="A178" s="63">
        <v>323</v>
      </c>
      <c r="B178" s="65" t="s">
        <v>357</v>
      </c>
      <c r="C178" s="247" t="s">
        <v>358</v>
      </c>
      <c r="D178" s="60">
        <f t="shared" ref="D178:E178" si="35">SUM(D179:D187)</f>
        <v>144675.08000000002</v>
      </c>
      <c r="E178" s="60">
        <f t="shared" si="35"/>
        <v>200816.79</v>
      </c>
      <c r="F178" s="45">
        <f t="shared" si="26"/>
        <v>138.80537684859064</v>
      </c>
    </row>
    <row r="179" spans="1:6" ht="12.75" customHeight="1" x14ac:dyDescent="0.25">
      <c r="A179" s="63">
        <v>3231</v>
      </c>
      <c r="B179" s="65" t="s">
        <v>359</v>
      </c>
      <c r="C179" s="247" t="s">
        <v>360</v>
      </c>
      <c r="D179" s="194">
        <v>5575.54</v>
      </c>
      <c r="E179" s="194">
        <v>7976.3</v>
      </c>
      <c r="F179" s="45">
        <f t="shared" si="26"/>
        <v>143.05878892448084</v>
      </c>
    </row>
    <row r="180" spans="1:6" ht="12.75" customHeight="1" x14ac:dyDescent="0.25">
      <c r="A180" s="63">
        <v>3232</v>
      </c>
      <c r="B180" s="65" t="s">
        <v>361</v>
      </c>
      <c r="C180" s="247" t="s">
        <v>362</v>
      </c>
      <c r="D180" s="194">
        <v>56825.81</v>
      </c>
      <c r="E180" s="194">
        <v>114462.24</v>
      </c>
      <c r="F180" s="45">
        <f t="shared" si="26"/>
        <v>201.42649968385845</v>
      </c>
    </row>
    <row r="181" spans="1:6" ht="12.75" customHeight="1" x14ac:dyDescent="0.25">
      <c r="A181" s="63">
        <v>3233</v>
      </c>
      <c r="B181" s="65" t="s">
        <v>363</v>
      </c>
      <c r="C181" s="247" t="s">
        <v>364</v>
      </c>
      <c r="D181" s="194">
        <v>2387.34</v>
      </c>
      <c r="E181" s="194">
        <v>2612.1799999999998</v>
      </c>
      <c r="F181" s="45">
        <f t="shared" si="26"/>
        <v>109.41801335377448</v>
      </c>
    </row>
    <row r="182" spans="1:6" ht="12.75" customHeight="1" x14ac:dyDescent="0.25">
      <c r="A182" s="63">
        <v>3234</v>
      </c>
      <c r="B182" s="65" t="s">
        <v>365</v>
      </c>
      <c r="C182" s="247" t="s">
        <v>366</v>
      </c>
      <c r="D182" s="194">
        <v>49212</v>
      </c>
      <c r="E182" s="194">
        <v>47145.72</v>
      </c>
      <c r="F182" s="45">
        <f t="shared" si="26"/>
        <v>95.801267983418683</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4342.51</v>
      </c>
      <c r="E184" s="194">
        <v>3676.67</v>
      </c>
      <c r="F184" s="45">
        <f t="shared" si="26"/>
        <v>84.666932258071952</v>
      </c>
    </row>
    <row r="185" spans="1:6" ht="12.75" customHeight="1" x14ac:dyDescent="0.25">
      <c r="A185" s="63">
        <v>3237</v>
      </c>
      <c r="B185" s="64" t="s">
        <v>371</v>
      </c>
      <c r="C185" s="247" t="s">
        <v>372</v>
      </c>
      <c r="D185" s="194">
        <v>11110.53</v>
      </c>
      <c r="E185" s="194">
        <v>11326.97</v>
      </c>
      <c r="F185" s="45">
        <f t="shared" si="26"/>
        <v>101.9480618836365</v>
      </c>
    </row>
    <row r="186" spans="1:6" ht="12.75" customHeight="1" x14ac:dyDescent="0.25">
      <c r="A186" s="63">
        <v>3238</v>
      </c>
      <c r="B186" s="64" t="s">
        <v>373</v>
      </c>
      <c r="C186" s="247" t="s">
        <v>374</v>
      </c>
      <c r="D186" s="194">
        <v>13316.21</v>
      </c>
      <c r="E186" s="194">
        <v>12215.46</v>
      </c>
      <c r="F186" s="45">
        <f t="shared" si="26"/>
        <v>91.733759080098622</v>
      </c>
    </row>
    <row r="187" spans="1:6" ht="12.75" customHeight="1" x14ac:dyDescent="0.25">
      <c r="A187" s="63">
        <v>3239</v>
      </c>
      <c r="B187" s="64" t="s">
        <v>375</v>
      </c>
      <c r="C187" s="247" t="s">
        <v>376</v>
      </c>
      <c r="D187" s="194">
        <v>1905.14</v>
      </c>
      <c r="E187" s="194">
        <v>1401.25</v>
      </c>
      <c r="F187" s="45">
        <f t="shared" si="26"/>
        <v>73.551025121513376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16864.55</v>
      </c>
      <c r="E194" s="60">
        <f t="shared" si="36"/>
        <v>19741.25</v>
      </c>
      <c r="F194" s="45">
        <f t="shared" si="26"/>
        <v>117.05767423382183</v>
      </c>
    </row>
    <row r="195" spans="1:6" ht="12.75" customHeight="1" x14ac:dyDescent="0.25">
      <c r="A195" s="63">
        <v>3291</v>
      </c>
      <c r="B195" s="183" t="s">
        <v>391</v>
      </c>
      <c r="C195" s="247" t="s">
        <v>392</v>
      </c>
      <c r="D195" s="194">
        <v>4661.67</v>
      </c>
      <c r="E195" s="194">
        <v>4661.76</v>
      </c>
      <c r="F195" s="45">
        <f t="shared" si="26"/>
        <v>100.00193063859089</v>
      </c>
    </row>
    <row r="196" spans="1:6" ht="12.75" customHeight="1" x14ac:dyDescent="0.25">
      <c r="A196" s="63">
        <v>3292</v>
      </c>
      <c r="B196" s="64" t="s">
        <v>393</v>
      </c>
      <c r="C196" s="247" t="s">
        <v>394</v>
      </c>
      <c r="D196" s="194">
        <v>9752.9500000000007</v>
      </c>
      <c r="E196" s="194">
        <v>8328.2000000000007</v>
      </c>
      <c r="F196" s="45">
        <f t="shared" si="26"/>
        <v>85.391599464777329</v>
      </c>
    </row>
    <row r="197" spans="1:6" ht="12.75" customHeight="1" x14ac:dyDescent="0.25">
      <c r="A197" s="63">
        <v>3293</v>
      </c>
      <c r="B197" s="64" t="s">
        <v>395</v>
      </c>
      <c r="C197" s="247" t="s">
        <v>396</v>
      </c>
      <c r="D197" s="194">
        <v>0</v>
      </c>
      <c r="E197" s="194">
        <v>33.97</v>
      </c>
      <c r="F197" s="45" t="str">
        <f t="shared" si="26"/>
        <v>-</v>
      </c>
    </row>
    <row r="198" spans="1:6" ht="12.75" customHeight="1" x14ac:dyDescent="0.25">
      <c r="A198" s="63">
        <v>3294</v>
      </c>
      <c r="B198" s="64" t="s">
        <v>397</v>
      </c>
      <c r="C198" s="247" t="s">
        <v>398</v>
      </c>
      <c r="D198" s="194">
        <v>0</v>
      </c>
      <c r="E198" s="194"/>
      <c r="F198" s="45" t="str">
        <f t="shared" si="26"/>
        <v>-</v>
      </c>
    </row>
    <row r="199" spans="1:6" ht="12.75" customHeight="1" x14ac:dyDescent="0.25">
      <c r="A199" s="63">
        <v>3295</v>
      </c>
      <c r="B199" s="64" t="s">
        <v>399</v>
      </c>
      <c r="C199" s="247" t="s">
        <v>400</v>
      </c>
      <c r="D199" s="194">
        <v>718.8</v>
      </c>
      <c r="E199" s="194">
        <v>4615.92</v>
      </c>
      <c r="F199" s="45">
        <f t="shared" si="26"/>
        <v>642.17028380634395</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1731.13</v>
      </c>
      <c r="E201" s="194">
        <v>2101.4</v>
      </c>
      <c r="F201" s="45">
        <f t="shared" si="26"/>
        <v>121.38891937636109</v>
      </c>
    </row>
    <row r="202" spans="1:6" ht="12.75" customHeight="1" x14ac:dyDescent="0.25">
      <c r="A202" s="63">
        <v>34</v>
      </c>
      <c r="B202" s="183" t="s">
        <v>405</v>
      </c>
      <c r="C202" s="247" t="s">
        <v>406</v>
      </c>
      <c r="D202" s="60">
        <f t="shared" ref="D202:E202" si="37">D203+D208+D216</f>
        <v>4014.2200000000003</v>
      </c>
      <c r="E202" s="60">
        <f t="shared" si="37"/>
        <v>4694.93</v>
      </c>
      <c r="F202" s="45">
        <f t="shared" si="26"/>
        <v>116.95746620763188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4014.2200000000003</v>
      </c>
      <c r="E216" s="60">
        <f t="shared" si="40"/>
        <v>4694.93</v>
      </c>
      <c r="F216" s="45">
        <f t="shared" si="26"/>
        <v>116.95746620763188</v>
      </c>
    </row>
    <row r="217" spans="1:6" ht="12.75" customHeight="1" x14ac:dyDescent="0.25">
      <c r="A217" s="63">
        <v>3431</v>
      </c>
      <c r="B217" s="182" t="s">
        <v>435</v>
      </c>
      <c r="C217" s="247" t="s">
        <v>436</v>
      </c>
      <c r="D217" s="194">
        <v>3998.19</v>
      </c>
      <c r="E217" s="194">
        <v>4694.93</v>
      </c>
      <c r="F217" s="45">
        <f t="shared" si="26"/>
        <v>117.42638543941133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16.03</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3344.52</v>
      </c>
      <c r="E262" s="60">
        <f t="shared" si="55"/>
        <v>4590</v>
      </c>
      <c r="F262" s="45">
        <f t="shared" ref="F262:F268" si="56">IF(D262&lt;&gt;0,IF(E262/D262&gt;=100,"&gt;&gt;100",E262/D262*100),"-")</f>
        <v>137.23942449140685</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3344.52</v>
      </c>
      <c r="E269" s="60">
        <f t="shared" si="58"/>
        <v>4590</v>
      </c>
      <c r="F269" s="45">
        <f t="shared" ref="F269:F272" si="59">IF(D269&lt;&gt;0,IF(E269/D269&gt;=100,"&gt;&gt;100",E269/D269*100),"-")</f>
        <v>137.23942449140685</v>
      </c>
    </row>
    <row r="270" spans="1:6" ht="12.75" customHeight="1" x14ac:dyDescent="0.25">
      <c r="A270" s="63">
        <v>3721</v>
      </c>
      <c r="B270" s="65" t="s">
        <v>532</v>
      </c>
      <c r="C270" s="247" t="s">
        <v>533</v>
      </c>
      <c r="D270" s="194">
        <v>3344.52</v>
      </c>
      <c r="E270" s="194">
        <v>4590</v>
      </c>
      <c r="F270" s="45">
        <f t="shared" si="59"/>
        <v>137.23942449140685</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2525474.29</v>
      </c>
      <c r="E299" s="60">
        <f>E152-E297+E298</f>
        <v>2977104.84</v>
      </c>
      <c r="F299" s="45">
        <f t="shared" si="68"/>
        <v>117.88299931574436</v>
      </c>
    </row>
    <row r="300" spans="1:6" ht="12.75" customHeight="1" x14ac:dyDescent="0.25">
      <c r="A300" s="63" t="s">
        <v>581</v>
      </c>
      <c r="B300" s="64" t="s">
        <v>592</v>
      </c>
      <c r="C300" s="247" t="s">
        <v>593</v>
      </c>
      <c r="D300" s="60">
        <f>IF(D6&gt;=D299,D6-D299,0)</f>
        <v>93464.679999999702</v>
      </c>
      <c r="E300" s="60">
        <f>IF(E6&gt;=E299,E6-E299,0)</f>
        <v>547841.8200000003</v>
      </c>
      <c r="F300" s="45">
        <f t="shared" si="68"/>
        <v>586.14850016070466</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15934.39</v>
      </c>
      <c r="E302" s="194">
        <v>40890.980000000003</v>
      </c>
      <c r="F302" s="45">
        <f t="shared" si="68"/>
        <v>256.62093120602674</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15835.07</v>
      </c>
      <c r="E304" s="194">
        <v>24276.12</v>
      </c>
      <c r="F304" s="45">
        <f t="shared" si="68"/>
        <v>153.30604790506135</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68508.090000000011</v>
      </c>
      <c r="E360" s="60">
        <f t="shared" si="86"/>
        <v>510513.84</v>
      </c>
      <c r="F360" s="45">
        <f t="shared" si="72"/>
        <v>745.18767053642853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67266.13</v>
      </c>
      <c r="E373" s="60">
        <f t="shared" si="90"/>
        <v>238978.51</v>
      </c>
      <c r="F373" s="45">
        <f t="shared" si="72"/>
        <v>355.27316645093151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67266.13</v>
      </c>
      <c r="E379" s="60">
        <f t="shared" si="92"/>
        <v>238978.51</v>
      </c>
      <c r="F379" s="45">
        <f t="shared" si="72"/>
        <v>355.27316645093151</v>
      </c>
    </row>
    <row r="380" spans="1:6" ht="12.75" customHeight="1" x14ac:dyDescent="0.25">
      <c r="A380" s="63">
        <v>4221</v>
      </c>
      <c r="B380" s="64" t="s">
        <v>647</v>
      </c>
      <c r="C380" s="247" t="s">
        <v>739</v>
      </c>
      <c r="D380" s="194">
        <v>0</v>
      </c>
      <c r="E380" s="194">
        <v>132028.15</v>
      </c>
      <c r="F380" s="45" t="str">
        <f t="shared" si="72"/>
        <v>-</v>
      </c>
    </row>
    <row r="381" spans="1:6" ht="12.75" customHeight="1" x14ac:dyDescent="0.25">
      <c r="A381" s="63">
        <v>4222</v>
      </c>
      <c r="B381" s="64" t="s">
        <v>740</v>
      </c>
      <c r="C381" s="247" t="s">
        <v>741</v>
      </c>
      <c r="D381" s="194">
        <v>399.98</v>
      </c>
      <c r="E381" s="194">
        <v>847.9</v>
      </c>
      <c r="F381" s="45">
        <f t="shared" si="72"/>
        <v>211.98559927996396</v>
      </c>
    </row>
    <row r="382" spans="1:6" ht="12.75" customHeight="1" x14ac:dyDescent="0.25">
      <c r="A382" s="63">
        <v>4223</v>
      </c>
      <c r="B382" s="64" t="s">
        <v>651</v>
      </c>
      <c r="C382" s="247" t="s">
        <v>742</v>
      </c>
      <c r="D382" s="194">
        <v>3630</v>
      </c>
      <c r="E382" s="194">
        <v>2600</v>
      </c>
      <c r="F382" s="45">
        <f t="shared" si="72"/>
        <v>71.625344352617077</v>
      </c>
    </row>
    <row r="383" spans="1:6" ht="12.75" customHeight="1" x14ac:dyDescent="0.25">
      <c r="A383" s="63">
        <v>4224</v>
      </c>
      <c r="B383" s="64" t="s">
        <v>653</v>
      </c>
      <c r="C383" s="247" t="s">
        <v>743</v>
      </c>
      <c r="D383" s="194">
        <v>836.15</v>
      </c>
      <c r="E383" s="194">
        <v>720</v>
      </c>
      <c r="F383" s="45">
        <f t="shared" si="72"/>
        <v>86.108951743108292</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62400</v>
      </c>
      <c r="E386" s="194">
        <v>102782.46</v>
      </c>
      <c r="F386" s="45">
        <f t="shared" si="72"/>
        <v>164.71548076923077</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1241.96</v>
      </c>
      <c r="E412" s="60">
        <f t="shared" si="100"/>
        <v>271535.33</v>
      </c>
      <c r="F412" s="45" t="str">
        <f t="shared" si="72"/>
        <v>&gt;&gt;100</v>
      </c>
    </row>
    <row r="413" spans="1:6" ht="12.75" customHeight="1" x14ac:dyDescent="0.25">
      <c r="A413" s="63">
        <v>451</v>
      </c>
      <c r="B413" s="64" t="s">
        <v>784</v>
      </c>
      <c r="C413" s="247" t="s">
        <v>785</v>
      </c>
      <c r="D413" s="194">
        <v>1241.96</v>
      </c>
      <c r="E413" s="194">
        <v>271535.33</v>
      </c>
      <c r="F413" s="45" t="str">
        <f t="shared" si="72"/>
        <v>&gt;&gt;100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68508.090000000011</v>
      </c>
      <c r="E418" s="60">
        <f t="shared" si="102"/>
        <v>510513.84</v>
      </c>
      <c r="F418" s="45">
        <f t="shared" si="72"/>
        <v>745.18767053642853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2618938.9699999997</v>
      </c>
      <c r="E422" s="60">
        <f>E6+E308</f>
        <v>3524946.66</v>
      </c>
      <c r="F422" s="45">
        <f t="shared" si="72"/>
        <v>134.59445601361227</v>
      </c>
    </row>
    <row r="423" spans="1:6" ht="12.75" customHeight="1" x14ac:dyDescent="0.25">
      <c r="A423" s="63" t="s">
        <v>581</v>
      </c>
      <c r="B423" s="64" t="s">
        <v>804</v>
      </c>
      <c r="C423" s="247" t="s">
        <v>805</v>
      </c>
      <c r="D423" s="60">
        <f t="shared" ref="D423:E423" si="103">D299+D360</f>
        <v>2593982.38</v>
      </c>
      <c r="E423" s="60">
        <f t="shared" si="103"/>
        <v>3487618.6799999997</v>
      </c>
      <c r="F423" s="45">
        <f t="shared" si="72"/>
        <v>134.45036122411901</v>
      </c>
    </row>
    <row r="424" spans="1:6" ht="12.75" customHeight="1" x14ac:dyDescent="0.25">
      <c r="A424" s="63" t="s">
        <v>581</v>
      </c>
      <c r="B424" s="64" t="s">
        <v>806</v>
      </c>
      <c r="C424" s="247" t="s">
        <v>807</v>
      </c>
      <c r="D424" s="60">
        <f t="shared" ref="D424:E424" si="104">IF(D422&gt;=D423,D422-D423,0)</f>
        <v>24956.589999999851</v>
      </c>
      <c r="E424" s="60">
        <f t="shared" si="104"/>
        <v>37327.980000000447</v>
      </c>
      <c r="F424" s="45">
        <f t="shared" si="72"/>
        <v>149.5716361890814</v>
      </c>
    </row>
    <row r="425" spans="1:6" ht="12.75" customHeight="1" x14ac:dyDescent="0.25">
      <c r="A425" s="63" t="s">
        <v>581</v>
      </c>
      <c r="B425" s="64" t="s">
        <v>808</v>
      </c>
      <c r="C425" s="247" t="s">
        <v>809</v>
      </c>
      <c r="D425" s="60">
        <f t="shared" ref="D425:E425" si="105">IF(D423&gt;=D422,D423-D422,0)</f>
        <v>0</v>
      </c>
      <c r="E425" s="60">
        <f t="shared" si="105"/>
        <v>0</v>
      </c>
      <c r="F425" s="45" t="str">
        <f t="shared" si="72"/>
        <v>-</v>
      </c>
    </row>
    <row r="426" spans="1:6" ht="12.75" customHeight="1" x14ac:dyDescent="0.25">
      <c r="A426" s="251" t="s">
        <v>810</v>
      </c>
      <c r="B426" s="183" t="s">
        <v>811</v>
      </c>
      <c r="C426" s="252" t="s">
        <v>812</v>
      </c>
      <c r="D426" s="60">
        <f t="shared" ref="D426:E426" si="106">IF(D302-D303+D419-D420&gt;=0,D302-D303+D419-D420,0)</f>
        <v>15934.39</v>
      </c>
      <c r="E426" s="60">
        <f t="shared" si="106"/>
        <v>40890.980000000003</v>
      </c>
      <c r="F426" s="45">
        <f t="shared" si="72"/>
        <v>256.62093120602674</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15835.07</v>
      </c>
      <c r="E428" s="81">
        <f t="shared" si="108"/>
        <v>24276.12</v>
      </c>
      <c r="F428" s="61">
        <f t="shared" si="72"/>
        <v>153.30604790506135</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2618938.9699999997</v>
      </c>
      <c r="E643" s="60">
        <f>E422+E430</f>
        <v>3524946.66</v>
      </c>
      <c r="F643" s="45">
        <f t="shared" si="109"/>
        <v>134.59445601361227</v>
      </c>
    </row>
    <row r="644" spans="1:6" ht="12.75" customHeight="1" x14ac:dyDescent="0.25">
      <c r="A644" s="63" t="s">
        <v>581</v>
      </c>
      <c r="B644" s="64" t="s">
        <v>1237</v>
      </c>
      <c r="C644" s="247" t="s">
        <v>1238</v>
      </c>
      <c r="D644" s="60">
        <f>D423+D535</f>
        <v>2593982.38</v>
      </c>
      <c r="E644" s="60">
        <f>E423+E535</f>
        <v>3487618.6799999997</v>
      </c>
      <c r="F644" s="45">
        <f t="shared" si="109"/>
        <v>134.45036122411901</v>
      </c>
    </row>
    <row r="645" spans="1:6" ht="12.75" customHeight="1" x14ac:dyDescent="0.25">
      <c r="A645" s="63" t="s">
        <v>581</v>
      </c>
      <c r="B645" s="64" t="s">
        <v>1239</v>
      </c>
      <c r="C645" s="247" t="s">
        <v>1240</v>
      </c>
      <c r="D645" s="60">
        <f t="shared" ref="D645:E645" si="163">IF(D643&gt;=D644,D643-D644,0)</f>
        <v>24956.589999999851</v>
      </c>
      <c r="E645" s="60">
        <f t="shared" si="163"/>
        <v>37327.980000000447</v>
      </c>
      <c r="F645" s="45">
        <f t="shared" si="109"/>
        <v>149.5716361890814</v>
      </c>
    </row>
    <row r="646" spans="1:6" ht="12.75" customHeight="1" x14ac:dyDescent="0.25">
      <c r="A646" s="63" t="s">
        <v>581</v>
      </c>
      <c r="B646" s="64" t="s">
        <v>1241</v>
      </c>
      <c r="C646" s="247" t="s">
        <v>1242</v>
      </c>
      <c r="D646" s="60">
        <f t="shared" ref="D646:E646" si="164">IF(D644&gt;=D643,D644-D643,0)</f>
        <v>0</v>
      </c>
      <c r="E646" s="60">
        <f t="shared" si="164"/>
        <v>0</v>
      </c>
      <c r="F646" s="45" t="str">
        <f t="shared" si="109"/>
        <v>-</v>
      </c>
    </row>
    <row r="647" spans="1:6" ht="22.8" x14ac:dyDescent="0.25">
      <c r="A647" s="251" t="s">
        <v>1243</v>
      </c>
      <c r="B647" s="64" t="s">
        <v>1244</v>
      </c>
      <c r="C647" s="252" t="s">
        <v>1243</v>
      </c>
      <c r="D647" s="60">
        <f>IF(D426-D427+D641-D642&gt;=0,D426-D427+D641-D642,0)</f>
        <v>15934.39</v>
      </c>
      <c r="E647" s="60">
        <f>IF(E426-E427+E641-E642&gt;=0,E426-E427+E641-E642,0)</f>
        <v>40890.980000000003</v>
      </c>
      <c r="F647" s="45">
        <f t="shared" si="109"/>
        <v>256.62093120602674</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40890.97999999985</v>
      </c>
      <c r="E649" s="60">
        <f t="shared" si="165"/>
        <v>78218.960000000458</v>
      </c>
      <c r="F649" s="45">
        <f t="shared" si="109"/>
        <v>191.2865869196599</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155522.16</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90430.31</v>
      </c>
      <c r="E653" s="194">
        <v>170245.85</v>
      </c>
      <c r="F653" s="45">
        <f t="shared" ref="F653:F740" si="167">IF(D653&lt;&gt;0,IF(E653/D653&gt;=100,"&gt;&gt;100",E653/D653*100),"-")</f>
        <v>188.26193341590891</v>
      </c>
    </row>
    <row r="654" spans="1:6" ht="12.75" customHeight="1" x14ac:dyDescent="0.25">
      <c r="A654" s="63" t="s">
        <v>1256</v>
      </c>
      <c r="B654" s="64" t="s">
        <v>1257</v>
      </c>
      <c r="C654" s="247" t="s">
        <v>1256</v>
      </c>
      <c r="D654" s="194">
        <v>2796638.09</v>
      </c>
      <c r="E654" s="194">
        <v>3988999.67</v>
      </c>
      <c r="F654" s="45">
        <f t="shared" si="167"/>
        <v>142.63553386702245</v>
      </c>
    </row>
    <row r="655" spans="1:6" ht="12.75" customHeight="1" x14ac:dyDescent="0.25">
      <c r="A655" s="63" t="s">
        <v>1258</v>
      </c>
      <c r="B655" s="64" t="s">
        <v>1259</v>
      </c>
      <c r="C655" s="247" t="s">
        <v>1258</v>
      </c>
      <c r="D655" s="194">
        <v>2716822.55</v>
      </c>
      <c r="E655" s="194">
        <v>3571102.2</v>
      </c>
      <c r="F655" s="45">
        <f t="shared" si="167"/>
        <v>131.44407241466692</v>
      </c>
    </row>
    <row r="656" spans="1:6" ht="22.8" x14ac:dyDescent="0.25">
      <c r="A656" s="63">
        <v>11</v>
      </c>
      <c r="B656" s="64" t="s">
        <v>1260</v>
      </c>
      <c r="C656" s="247" t="s">
        <v>1261</v>
      </c>
      <c r="D656" s="60">
        <f t="shared" ref="D656:E656" si="168">+D653+D654-D655</f>
        <v>170245.85000000009</v>
      </c>
      <c r="E656" s="60">
        <f t="shared" si="168"/>
        <v>588143.31999999983</v>
      </c>
      <c r="F656" s="45">
        <f t="shared" si="167"/>
        <v>345.46705250083892</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81</v>
      </c>
      <c r="E658" s="253">
        <v>84</v>
      </c>
      <c r="F658" s="45">
        <f t="shared" si="167"/>
        <v>103.7037037037037</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76</v>
      </c>
      <c r="E660" s="253">
        <v>67</v>
      </c>
      <c r="F660" s="45">
        <f t="shared" si="167"/>
        <v>88.157894736842096</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6480</v>
      </c>
      <c r="E683" s="192">
        <v>6480</v>
      </c>
      <c r="F683" s="71">
        <f t="shared" si="167"/>
        <v>100</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1453860.73</v>
      </c>
      <c r="E724" s="192">
        <v>1649687.61</v>
      </c>
      <c r="F724" s="71">
        <f t="shared" si="167"/>
        <v>113.46943871301896</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9084.1</v>
      </c>
      <c r="E732" s="192">
        <v>13103.52</v>
      </c>
      <c r="F732" s="71">
        <f t="shared" si="167"/>
        <v>144.24676082385707</v>
      </c>
    </row>
    <row r="733" spans="1:6" ht="12.75" customHeight="1" x14ac:dyDescent="0.25">
      <c r="A733" s="70">
        <v>31215</v>
      </c>
      <c r="B733" s="65" t="s">
        <v>1395</v>
      </c>
      <c r="C733" s="278" t="s">
        <v>1396</v>
      </c>
      <c r="D733" s="192">
        <v>6989.63</v>
      </c>
      <c r="E733" s="192">
        <v>441.44</v>
      </c>
      <c r="F733" s="71">
        <f t="shared" si="167"/>
        <v>6.3156418866234691</v>
      </c>
    </row>
    <row r="734" spans="1:6" ht="12.75" customHeight="1" x14ac:dyDescent="0.25">
      <c r="A734" s="70">
        <v>32121</v>
      </c>
      <c r="B734" s="65" t="s">
        <v>1397</v>
      </c>
      <c r="C734" s="278" t="s">
        <v>1398</v>
      </c>
      <c r="D734" s="192">
        <v>48830.66</v>
      </c>
      <c r="E734" s="192">
        <v>42146.73</v>
      </c>
      <c r="F734" s="71">
        <f t="shared" si="167"/>
        <v>86.312021996016441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1663.26</v>
      </c>
      <c r="E736" s="194">
        <v>1261.78</v>
      </c>
      <c r="F736" s="45">
        <f t="shared" si="167"/>
        <v>75.861861645202794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1981.58</v>
      </c>
      <c r="E738" s="194">
        <v>1387.05</v>
      </c>
      <c r="F738" s="45">
        <f t="shared" si="167"/>
        <v>69.997173972284742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4661.67</v>
      </c>
      <c r="E741" s="192">
        <v>4661.76</v>
      </c>
      <c r="F741" s="71">
        <f t="shared" ref="F741:F1006" si="169">IF(D741&lt;&gt;0,IF(E741/D741&gt;=100,"&gt;&gt;100",E741/D741*100),"-")</f>
        <v>100.00193063859089</v>
      </c>
    </row>
    <row r="742" spans="1:6" ht="12.75" customHeight="1" x14ac:dyDescent="0.25">
      <c r="A742" s="70" t="s">
        <v>1413</v>
      </c>
      <c r="B742" s="65" t="s">
        <v>1414</v>
      </c>
      <c r="C742" s="278" t="s">
        <v>1413</v>
      </c>
      <c r="D742" s="192">
        <v>1538.12</v>
      </c>
      <c r="E742" s="192">
        <v>1588.03</v>
      </c>
      <c r="F742" s="71">
        <f t="shared" si="169"/>
        <v>103.24487036122019</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3686</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3344.52</v>
      </c>
      <c r="E843" s="194">
        <v>4590</v>
      </c>
      <c r="F843" s="45">
        <f t="shared" si="169"/>
        <v>137.23942449140685</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373" zoomScaleNormal="100" workbookViewId="0">
      <selection activeCell="E29" sqref="E2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2967169.63</v>
      </c>
      <c r="E6" s="180">
        <f t="shared" si="0"/>
        <v>3684509.9699999993</v>
      </c>
      <c r="F6" s="181">
        <f t="shared" ref="F6:F298" si="1">IF(D6&gt;0,IF(E6/D6&gt;=100,"&gt;&gt;100",E6/D6*100),"-")</f>
        <v>124.17591271989392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2620845.9699999997</v>
      </c>
      <c r="E7" s="79">
        <f t="shared" si="2"/>
        <v>3052604.3799999994</v>
      </c>
      <c r="F7" s="71">
        <f t="shared" si="1"/>
        <v>116.474009344395</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14266.800000000001</v>
      </c>
      <c r="E8" s="79">
        <f>E9+E10-E11</f>
        <v>14266.800000000001</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11031.68</v>
      </c>
      <c r="E9" s="192">
        <v>11031.68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3316.08</v>
      </c>
      <c r="E10" s="192">
        <v>3316.08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80.959999999999994</v>
      </c>
      <c r="E11" s="192">
        <v>80.959999999999994</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2606579.17</v>
      </c>
      <c r="E12" s="79">
        <f t="shared" si="3"/>
        <v>3038337.5799999996</v>
      </c>
      <c r="F12" s="71">
        <f t="shared" si="1"/>
        <v>116.56417786842053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2470269.7299999995</v>
      </c>
      <c r="E13" s="79">
        <f t="shared" si="4"/>
        <v>2694525.58</v>
      </c>
      <c r="F13" s="71">
        <f t="shared" si="1"/>
        <v>109.07819284981485</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3748432.03</v>
      </c>
      <c r="E15" s="192">
        <v>4019967.36</v>
      </c>
      <c r="F15" s="71">
        <f t="shared" si="1"/>
        <v>107.24397102113122</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1278162.3</v>
      </c>
      <c r="E18" s="192">
        <v>1325441.78</v>
      </c>
      <c r="F18" s="71">
        <f t="shared" si="1"/>
        <v>103.69902006967347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102249.19000000018</v>
      </c>
      <c r="E19" s="79">
        <f t="shared" si="5"/>
        <v>314511.15000000002</v>
      </c>
      <c r="F19" s="71">
        <f t="shared" si="1"/>
        <v>307.59280342465252</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330881.71000000002</v>
      </c>
      <c r="E20" s="192">
        <v>441890.62</v>
      </c>
      <c r="F20" s="71">
        <f t="shared" si="1"/>
        <v>133.54942465692648</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41418.65</v>
      </c>
      <c r="E21" s="192">
        <v>38974.54</v>
      </c>
      <c r="F21" s="71">
        <f t="shared" si="1"/>
        <v>94.09901095279541</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43403.31</v>
      </c>
      <c r="E22" s="192">
        <v>46003.31</v>
      </c>
      <c r="F22" s="71">
        <f t="shared" si="1"/>
        <v>105.99032654421978</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270295.84999999998</v>
      </c>
      <c r="E23" s="192">
        <v>263214.46999999997</v>
      </c>
      <c r="F23" s="71">
        <f t="shared" si="1"/>
        <v>97.380137356899851</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100661.3</v>
      </c>
      <c r="E24" s="192">
        <v>81629.02</v>
      </c>
      <c r="F24" s="71">
        <f t="shared" si="1"/>
        <v>81.092753620308898</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281814.81</v>
      </c>
      <c r="E26" s="192">
        <v>383585.09</v>
      </c>
      <c r="F26" s="71">
        <f t="shared" si="1"/>
        <v>136.11246690690245</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966226.44</v>
      </c>
      <c r="E28" s="192">
        <v>940785.9</v>
      </c>
      <c r="F28" s="71">
        <f t="shared" si="1"/>
        <v>97.367020923169946</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5552.6399999999994</v>
      </c>
      <c r="E29" s="79">
        <f t="shared" si="6"/>
        <v>793.23999999999069</v>
      </c>
      <c r="F29" s="71">
        <f t="shared" si="1"/>
        <v>14.285817196864748</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76418.649999999994</v>
      </c>
      <c r="E30" s="192">
        <v>76418.649999999994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70866.009999999995</v>
      </c>
      <c r="E34" s="192">
        <v>75625.41</v>
      </c>
      <c r="F34" s="71">
        <f t="shared" si="1"/>
        <v>106.7160547066217</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28507.61</v>
      </c>
      <c r="E45" s="79">
        <f t="shared" si="9"/>
        <v>28507.61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43930.64</v>
      </c>
      <c r="E49" s="192">
        <v>43930.64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15423.03</v>
      </c>
      <c r="E50" s="192">
        <v>15423.03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392271.75</v>
      </c>
      <c r="E54" s="192">
        <v>393500.2</v>
      </c>
      <c r="F54" s="71">
        <f t="shared" si="1"/>
        <v>100.31316300498317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392271.75</v>
      </c>
      <c r="E55" s="192">
        <v>393500.2</v>
      </c>
      <c r="F55" s="71">
        <f t="shared" si="1"/>
        <v>100.31316300498317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346323.66000000003</v>
      </c>
      <c r="E69" s="79">
        <f>E70+E82+E88+E119+E135+E147+E165+E171</f>
        <v>631905.59</v>
      </c>
      <c r="F69" s="71">
        <f t="shared" si="1"/>
        <v>182.46099328010101</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170245.85</v>
      </c>
      <c r="E70" s="79">
        <f t="shared" si="12"/>
        <v>588143.31999999995</v>
      </c>
      <c r="F70" s="71">
        <f t="shared" si="1"/>
        <v>345.4670525008392</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170245.85</v>
      </c>
      <c r="E71" s="79">
        <f t="shared" si="13"/>
        <v>588143.31999999995</v>
      </c>
      <c r="F71" s="71">
        <f t="shared" si="1"/>
        <v>345.4670525008392</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170245.85</v>
      </c>
      <c r="E73" s="192">
        <v>588143.31999999995</v>
      </c>
      <c r="F73" s="71">
        <f t="shared" si="1"/>
        <v>345.4670525008392</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4720.5800000000008</v>
      </c>
      <c r="E82" s="79">
        <f>SUM(E83:E85)-E86+E87</f>
        <v>19486.150000000001</v>
      </c>
      <c r="F82" s="71">
        <f t="shared" si="1"/>
        <v>412.7914366454969</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204.31</v>
      </c>
      <c r="E85" s="192">
        <v>283.43</v>
      </c>
      <c r="F85" s="71">
        <f t="shared" si="1"/>
        <v>138.72546620331849</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4516.2700000000004</v>
      </c>
      <c r="E87" s="192">
        <v>19202.72</v>
      </c>
      <c r="F87" s="71">
        <f t="shared" si="1"/>
        <v>425.18981371795752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15835.07</v>
      </c>
      <c r="E147" s="79">
        <f t="shared" si="24"/>
        <v>24276.12</v>
      </c>
      <c r="F147" s="71">
        <f t="shared" si="1"/>
        <v>153.30604790506135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15835.07</v>
      </c>
      <c r="E160" s="192">
        <v>24276.12</v>
      </c>
      <c r="F160" s="71">
        <f t="shared" si="1"/>
        <v>153.30604790506135</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155522.16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155522.16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2967169.63</v>
      </c>
      <c r="E176" s="79">
        <f>E177+E251</f>
        <v>3684509.97</v>
      </c>
      <c r="F176" s="71">
        <f t="shared" si="1"/>
        <v>124.17591271989394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289597.47000000003</v>
      </c>
      <c r="E177" s="79">
        <f>E178+E197+E203+E219+E247+E248</f>
        <v>529410.37</v>
      </c>
      <c r="F177" s="71">
        <f t="shared" si="1"/>
        <v>182.80904525857906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266980.14</v>
      </c>
      <c r="E178" s="79">
        <f>SUM(E179:E181)+E185+E186+SUM(E194:E196)</f>
        <v>274416.27</v>
      </c>
      <c r="F178" s="71">
        <f t="shared" si="1"/>
        <v>102.78527459008748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161281.70000000001</v>
      </c>
      <c r="E179" s="192">
        <v>187757.69</v>
      </c>
      <c r="F179" s="71">
        <f t="shared" si="1"/>
        <v>116.41599139890018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87067.13</v>
      </c>
      <c r="E180" s="192">
        <v>86147.07</v>
      </c>
      <c r="F180" s="71">
        <f t="shared" si="1"/>
        <v>98.943275148727196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430.37</v>
      </c>
      <c r="E181" s="79">
        <f t="shared" si="28"/>
        <v>511.51</v>
      </c>
      <c r="F181" s="71">
        <f t="shared" si="1"/>
        <v>118.85354462439297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430.37</v>
      </c>
      <c r="E184" s="192">
        <v>511.51</v>
      </c>
      <c r="F184" s="71">
        <f t="shared" si="1"/>
        <v>118.85354462439297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18200.939999999999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217740.01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22617.33</v>
      </c>
      <c r="E248" s="79">
        <f t="shared" si="37"/>
        <v>37254.089999999997</v>
      </c>
      <c r="F248" s="71">
        <f t="shared" si="1"/>
        <v>164.71480055338094</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22617.33</v>
      </c>
      <c r="E250" s="192">
        <v>37254.089999999997</v>
      </c>
      <c r="F250" s="71">
        <f t="shared" si="1"/>
        <v>164.71480055338094</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2677572.1599999997</v>
      </c>
      <c r="E251" s="79">
        <f>+E252+E255-E264+E274+E291</f>
        <v>3155099.6</v>
      </c>
      <c r="F251" s="71">
        <f t="shared" si="1"/>
        <v>117.83434437860305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2620846.11</v>
      </c>
      <c r="E252" s="79">
        <f>E253-E254</f>
        <v>3052604.52</v>
      </c>
      <c r="F252" s="71">
        <f t="shared" si="1"/>
        <v>116.47400846438862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2620846.11</v>
      </c>
      <c r="E253" s="192">
        <v>3052604.52</v>
      </c>
      <c r="F253" s="71">
        <f t="shared" si="1"/>
        <v>116.47400846438862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40890.980000000003</v>
      </c>
      <c r="E255" s="79">
        <f>E256-E260</f>
        <v>78218.960000000006</v>
      </c>
      <c r="F255" s="71">
        <f t="shared" si="1"/>
        <v>191.28658691965808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40890.980000000003</v>
      </c>
      <c r="E256" s="79">
        <f>SUM(E257:E259)</f>
        <v>78218.960000000006</v>
      </c>
      <c r="F256" s="71">
        <f t="shared" si="1"/>
        <v>191.28658691965808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40890.980000000003</v>
      </c>
      <c r="E257" s="192">
        <v>78218.960000000006</v>
      </c>
      <c r="F257" s="71">
        <f t="shared" si="1"/>
        <v>191.28658691965808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15835.07</v>
      </c>
      <c r="E274" s="79">
        <f>SUM(E275:E277)+SUM(E286:E290)</f>
        <v>24276.12</v>
      </c>
      <c r="F274" s="71">
        <f t="shared" si="1"/>
        <v>153.30604790506135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15835.07</v>
      </c>
      <c r="E287" s="192">
        <v>24276.12</v>
      </c>
      <c r="F287" s="71">
        <f t="shared" si="39"/>
        <v>153.30604790506135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30906.080000000002</v>
      </c>
      <c r="E297" s="79">
        <f t="shared" si="42"/>
        <v>97774.73</v>
      </c>
      <c r="F297" s="71">
        <f t="shared" si="1"/>
        <v>316.36082608988261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30906.080000000002</v>
      </c>
      <c r="E298" s="193">
        <v>97774.73</v>
      </c>
      <c r="F298" s="75">
        <f t="shared" si="1"/>
        <v>316.36082608988261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532.82000000000005</v>
      </c>
      <c r="E302" s="192">
        <v>8359.31</v>
      </c>
      <c r="F302" s="71">
        <f t="shared" si="43"/>
        <v>1568.8806726474229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15302.25</v>
      </c>
      <c r="E303" s="192">
        <v>15916.81</v>
      </c>
      <c r="F303" s="71">
        <f t="shared" si="43"/>
        <v>104.01614141711187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4516.2700000000004</v>
      </c>
      <c r="E308" s="192">
        <v>19202.72</v>
      </c>
      <c r="F308" s="71">
        <f t="shared" si="43"/>
        <v>425.18981371795752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266980.14</v>
      </c>
      <c r="E337" s="192">
        <v>274416.27</v>
      </c>
      <c r="F337" s="71">
        <f t="shared" si="43"/>
        <v>102.78527459008748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217740.01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26.15</v>
      </c>
      <c r="E387" s="192">
        <v>26.15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6240</v>
      </c>
      <c r="E391" s="288">
        <v>69938.600000000006</v>
      </c>
      <c r="F391" s="263">
        <f t="shared" si="44"/>
        <v>1120.8108974358975</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24639.93</v>
      </c>
      <c r="E397" s="284">
        <v>27809.98</v>
      </c>
      <c r="F397" s="289">
        <f t="shared" si="44"/>
        <v>112.86549921205133</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34" sqref="E13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2593982.38</v>
      </c>
      <c r="E129" s="60">
        <f t="shared" si="26"/>
        <v>3487618.68</v>
      </c>
      <c r="F129" s="45">
        <f t="shared" si="1"/>
        <v>134.45036122411904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2593982.38</v>
      </c>
      <c r="E133" s="194">
        <v>3487618.68</v>
      </c>
      <c r="F133" s="45">
        <f t="shared" si="1"/>
        <v>134.45036122411904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2593982.38</v>
      </c>
      <c r="E141" s="81">
        <f t="shared" si="28"/>
        <v>3487618.68</v>
      </c>
      <c r="F141" s="61">
        <f t="shared" si="1"/>
        <v>134.45036122411904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10" zoomScaleNormal="110" workbookViewId="0">
      <selection activeCell="A24" sqref="A24:XFD2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78755.429999999993</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78755.429999999993</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78755.429999999993</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78755.429999999993</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20" zoomScaleNormal="120" workbookViewId="0">
      <selection activeCell="B104" sqref="B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266980.14</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3621149.67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2894475.8200000003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2159612.2400000002</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722578.65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4694.93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4590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3000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508933.84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217740.01</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3395973.53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2868838.75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2133136.25</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723498.71</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4613.79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4590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3000</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508933.84</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18200.939999999999</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492156.28000000026</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492156.28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274416.27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217740.01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2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7608</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2026-01-29T11:47:50Z</cp:lastPrinted>
  <dcterms:created xsi:type="dcterms:W3CDTF">2022-04-01T05:14:30Z</dcterms:created>
  <dcterms:modified xsi:type="dcterms:W3CDTF">2026-01-29T13:17:14Z</dcterms:modified>
</cp:coreProperties>
</file>